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kosztorys ofertowy" sheetId="1" r:id="rId1"/>
    <sheet name="hasło" sheetId="2" r:id="rId2"/>
  </sheets>
  <calcPr calcId="145621"/>
</workbook>
</file>

<file path=xl/calcChain.xml><?xml version="1.0" encoding="utf-8"?>
<calcChain xmlns="http://schemas.openxmlformats.org/spreadsheetml/2006/main">
  <c r="H45" i="1" l="1"/>
  <c r="H46" i="1" s="1"/>
  <c r="H42" i="1"/>
  <c r="H29" i="1"/>
  <c r="H30" i="1"/>
  <c r="H31" i="1"/>
  <c r="H32" i="1"/>
  <c r="H23" i="1"/>
  <c r="H24" i="1"/>
  <c r="H14" i="1" l="1"/>
  <c r="H37" i="1" l="1"/>
  <c r="H38" i="1"/>
  <c r="H41" i="1"/>
  <c r="H43" i="1" s="1"/>
  <c r="H25" i="1"/>
  <c r="H19" i="1"/>
  <c r="H33" i="1" l="1"/>
  <c r="H36" i="1" l="1"/>
  <c r="H39" i="1" s="1"/>
  <c r="H28" i="1"/>
  <c r="H18" i="1"/>
  <c r="H10" i="1"/>
  <c r="H11" i="1"/>
  <c r="H12" i="1"/>
  <c r="H13" i="1"/>
  <c r="H15" i="1"/>
  <c r="H9" i="1"/>
  <c r="H34" i="1" l="1"/>
  <c r="H22" i="1"/>
  <c r="H16" i="1" l="1"/>
  <c r="H26" i="1"/>
  <c r="H20" i="1" l="1"/>
  <c r="H47" i="1" s="1"/>
  <c r="H48" i="1" l="1"/>
  <c r="H49" i="1" s="1"/>
</calcChain>
</file>

<file path=xl/sharedStrings.xml><?xml version="1.0" encoding="utf-8"?>
<sst xmlns="http://schemas.openxmlformats.org/spreadsheetml/2006/main" count="174" uniqueCount="84">
  <si>
    <t>Załącznik na 1A do SIWZ</t>
  </si>
  <si>
    <t>KOSZTORYS OFERTOWY</t>
  </si>
  <si>
    <t>(Przedmiar robót)</t>
  </si>
  <si>
    <t>PODATEK VAT</t>
  </si>
  <si>
    <t>OGÓŁEM WARTOŚĆ ROBÓT BRUTTO</t>
  </si>
  <si>
    <t xml:space="preserve">…………….……. (miejscowość), dnia ………….……. r. 
    </t>
  </si>
  <si>
    <t xml:space="preserve">  …………………………………………
(podpis)</t>
  </si>
  <si>
    <t>L.p.</t>
  </si>
  <si>
    <t>Nr. ST</t>
  </si>
  <si>
    <t>Wyszczególnienie elementów rozliczeniowych</t>
  </si>
  <si>
    <t>J.m.</t>
  </si>
  <si>
    <t>Ilość</t>
  </si>
  <si>
    <t>Cena jedn. PLN</t>
  </si>
  <si>
    <t>Wartość netto PLN</t>
  </si>
  <si>
    <t>x</t>
  </si>
  <si>
    <t>Nawierzchnie</t>
  </si>
  <si>
    <t>Nawierzchnie RAZEM</t>
  </si>
  <si>
    <t>Elementy ulic</t>
  </si>
  <si>
    <t>Elementy ulic RAZEM</t>
  </si>
  <si>
    <t>Roboty wykończeniowe</t>
  </si>
  <si>
    <t>Przebudowa drogi powiatowej nr 1405F na odcinku Kłodawa – Lipy, Etap I (odcinek Kłodawa - Łośno)</t>
  </si>
  <si>
    <t>Roboty przygotowawcze</t>
  </si>
  <si>
    <t>Roboty przygotowawcze RAZEM</t>
  </si>
  <si>
    <t xml:space="preserve">Roboty ziemne </t>
  </si>
  <si>
    <t>Roboty ziemne RAZEM</t>
  </si>
  <si>
    <t>Podbudowy</t>
  </si>
  <si>
    <t>Podbudowy RAZEM</t>
  </si>
  <si>
    <t>Roboty wykończeniowe RAZEM</t>
  </si>
  <si>
    <t>Elementy organizacji ruchu</t>
  </si>
  <si>
    <t>Elementy organizacji ruchu RAZEM</t>
  </si>
  <si>
    <t>km</t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</si>
  <si>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</si>
  <si>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</si>
  <si>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Rozbiórka nawierzchni z kostki brukowej betonowej</t>
  </si>
  <si>
    <t>Rozbiórki krawężników na ławie betonowej z oporem i wywozem</t>
  </si>
  <si>
    <t>mb</t>
  </si>
  <si>
    <t>Rozbiórki obrzeży betonowych</t>
  </si>
  <si>
    <t>Wykonanie wykopów z transportem na odkład</t>
  </si>
  <si>
    <t>Wykonanie nasypów z transportem z dokopu</t>
  </si>
  <si>
    <t>Podbudowa z AC16P gr. 5 cm - poszerzenia</t>
  </si>
  <si>
    <r>
      <t>m</t>
    </r>
    <r>
      <rPr>
        <vertAlign val="superscript"/>
        <sz val="10"/>
        <rFont val="Arial"/>
        <family val="2"/>
        <charset val="238"/>
      </rPr>
      <t>z</t>
    </r>
  </si>
  <si>
    <t>Stabilizacja gruntu cementem C1,5/2,0 gr, 10 cm - poszerzenia</t>
  </si>
  <si>
    <t>Podbudowa z destruktu gr. 20 cm - zjazdy</t>
  </si>
  <si>
    <t>Mg</t>
  </si>
  <si>
    <t>Ułożenie geosyntetyku - siatka z włókna szklanego wstępnie przesączona asfaltem bez węzłów sztywnych,przy wytrzymałości na rozciąganie wzdłuż i wszerz 100/100kN/m</t>
  </si>
  <si>
    <t>Humus, z obsianiem trawą przy gr. humusu 10 cm</t>
  </si>
  <si>
    <t>Plantowanie skarp nasypów i wykopów</t>
  </si>
  <si>
    <t>Ustawienie słupków do znaków pionowych</t>
  </si>
  <si>
    <t>szt.</t>
  </si>
  <si>
    <r>
      <t>m</t>
    </r>
    <r>
      <rPr>
        <vertAlign val="superscript"/>
        <sz val="1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</si>
  <si>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Przebudowa drogi powiatowej nr 1405F na odcinku Kłodawa – Lipy, Etap I (odcinek Kłodawa - Łośno) RAZEM</t>
  </si>
  <si>
    <t xml:space="preserve">   </t>
  </si>
  <si>
    <t>Odtworzenie drogi w terenie, wraz z zabezpieczeniem punktów osnowy i pomiarem powykonawczym</t>
  </si>
  <si>
    <t>Usuniecie humusu z wywozem na odkład</t>
  </si>
  <si>
    <r>
      <t xml:space="preserve">Podbudowa </t>
    </r>
    <r>
      <rPr>
        <i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 xml:space="preserve"> kruszywa łamanego pochodzenia skalnego (skała lita) stabilizowanego mechanicznie 0/32 gr. 15 cm - poszerzenia</t>
    </r>
  </si>
  <si>
    <t>Warstwa ścieralna z SMA11 gr. 4 cm - jezdnia wraz z oczyszczeniem i skropieniem (D-04.03.01.)</t>
  </si>
  <si>
    <t>Warstwa wiążąca z AC16W gr. 5 cm - jezdnia wraz z oczyszczeniem i skropieniem (D-04.03.01)</t>
  </si>
  <si>
    <t>Warstwa wyrównawcza z AC16W gr. min. 3 cm - jezdnia wraz z oczyszczeniem i skropieniem (D-04.03.01)</t>
  </si>
  <si>
    <t>Warstwa ścieranlna z AC11S gr. 4 cm - zjazdy wraz z oczyszczeniem i skropieniem (D-04.03.01)</t>
  </si>
  <si>
    <t>Warstwa wiążąca z AC16W gr. 4 cm - zjazdy wraz z oczyszczeniem i skropieniem (D-04.03.01)</t>
  </si>
  <si>
    <t>D-05.03.05b</t>
  </si>
  <si>
    <t>D-01.01.01</t>
  </si>
  <si>
    <t>D-01.02.02</t>
  </si>
  <si>
    <t>D-01.02.04</t>
  </si>
  <si>
    <t>Frezowanie nawierzchni betonowei/bitumicznej</t>
  </si>
  <si>
    <t>D-05.03.11</t>
  </si>
  <si>
    <t>D-02.01.01</t>
  </si>
  <si>
    <t>D-02.03.01</t>
  </si>
  <si>
    <t>D-04.04.02a</t>
  </si>
  <si>
    <t>D-04.05.01</t>
  </si>
  <si>
    <t>D-04.04.02</t>
  </si>
  <si>
    <t>D-05.03.05a</t>
  </si>
  <si>
    <t>D-05.03.26</t>
  </si>
  <si>
    <t>D-04.07.01a</t>
  </si>
  <si>
    <t>D-05.03.13a</t>
  </si>
  <si>
    <t>D-06.03.01</t>
  </si>
  <si>
    <t>D-06.03.01a</t>
  </si>
  <si>
    <t>D-08.01.01</t>
  </si>
  <si>
    <t>D-07.02.01</t>
  </si>
  <si>
    <t>klodawa</t>
  </si>
  <si>
    <t>Rozbiórka nawierzchni asfaltowej z podbudową, kostki brukowej z podbudową</t>
  </si>
  <si>
    <t>Przymocowanie tarcz do znaków pionowych znaki: A1-szt.5, A2-szt.4, A3-szt.3, A4-szt.2, A7- szt.2, A18B z T2(6,2)-szt.2, A18B z T3-szt.2, B33(70)-szt.2, B33(50)szt.2, D1 z T6A szt.1, D1 z T6B szt.1 wielkość średnie, folia II generacji</t>
  </si>
  <si>
    <t>Krawężniki betonowe najazdowe15x22 cm na ławie betonowej C12/15 z oporem</t>
  </si>
  <si>
    <t>Pobocza z destruktu gr. 15 cm (materiał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</si>
</sst>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2"/>
      <color rgb="FF292929"/>
      <name val="Wide Latin"/>
      <family val="1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name val="Times New Roman"/>
      <family val="1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CCFFCC"/>
      </patternFill>
    </fill>
    <fill>
      <patternFill patternType="solid">
        <fgColor rgb="FF92D050"/>
        <bgColor rgb="FFCCFFCC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0" fillId="0" borderId="0" xfId="0" applyNumberFormat="1" applyProtection="1"/>
    <xf numFmtId="4" fontId="0" fillId="0" borderId="0" xfId="0" applyNumberFormat="1" applyProtection="1"/>
    <xf numFmtId="4" fontId="3" fillId="0" borderId="8" xfId="0" applyNumberFormat="1" applyFont="1" applyBorder="1" applyProtection="1"/>
    <xf numFmtId="4" fontId="10" fillId="2" borderId="1" xfId="0" applyNumberFormat="1" applyFont="1" applyFill="1" applyBorder="1" applyAlignment="1" applyProtection="1">
      <alignment vertical="center"/>
    </xf>
    <xf numFmtId="4" fontId="3" fillId="0" borderId="7" xfId="0" applyNumberFormat="1" applyFont="1" applyBorder="1" applyProtection="1"/>
    <xf numFmtId="4" fontId="14" fillId="0" borderId="4" xfId="0" applyNumberFormat="1" applyFont="1" applyBorder="1" applyAlignment="1" applyProtection="1">
      <alignment horizontal="center" vertical="center"/>
      <protection locked="0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" fontId="2" fillId="6" borderId="3" xfId="0" applyNumberFormat="1" applyFont="1" applyFill="1" applyBorder="1" applyAlignment="1" applyProtection="1">
      <alignment horizontal="center" vertical="center" wrapText="1"/>
    </xf>
    <xf numFmtId="4" fontId="13" fillId="3" borderId="4" xfId="0" applyNumberFormat="1" applyFont="1" applyFill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horizontal="right" vertical="center"/>
    </xf>
    <xf numFmtId="4" fontId="13" fillId="4" borderId="4" xfId="0" applyNumberFormat="1" applyFont="1" applyFill="1" applyBorder="1" applyAlignment="1" applyProtection="1">
      <alignment horizontal="center" vertical="center"/>
    </xf>
    <xf numFmtId="4" fontId="13" fillId="4" borderId="4" xfId="0" applyNumberFormat="1" applyFont="1" applyFill="1" applyBorder="1" applyAlignment="1" applyProtection="1">
      <alignment horizontal="right" vertical="center"/>
    </xf>
    <xf numFmtId="0" fontId="12" fillId="5" borderId="1" xfId="0" applyFont="1" applyFill="1" applyBorder="1" applyAlignment="1" applyProtection="1">
      <alignment horizontal="left" vertical="center" wrapText="1"/>
    </xf>
    <xf numFmtId="0" fontId="12" fillId="5" borderId="4" xfId="0" applyFont="1" applyFill="1" applyBorder="1" applyAlignment="1" applyProtection="1">
      <alignment horizontal="center" vertical="center"/>
    </xf>
    <xf numFmtId="4" fontId="12" fillId="5" borderId="4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/>
    <xf numFmtId="4" fontId="3" fillId="0" borderId="7" xfId="0" applyNumberFormat="1" applyFont="1" applyBorder="1" applyAlignment="1" applyProtection="1"/>
    <xf numFmtId="4" fontId="2" fillId="6" borderId="3" xfId="0" applyNumberFormat="1" applyFont="1" applyFill="1" applyBorder="1" applyAlignment="1" applyProtection="1">
      <alignment vertical="center" wrapText="1"/>
    </xf>
    <xf numFmtId="4" fontId="13" fillId="7" borderId="16" xfId="0" applyNumberFormat="1" applyFont="1" applyFill="1" applyBorder="1" applyAlignment="1" applyProtection="1">
      <alignment vertical="center"/>
    </xf>
    <xf numFmtId="4" fontId="13" fillId="4" borderId="16" xfId="0" applyNumberFormat="1" applyFont="1" applyFill="1" applyBorder="1" applyAlignment="1" applyProtection="1">
      <alignment horizontal="center" vertical="center"/>
    </xf>
    <xf numFmtId="4" fontId="13" fillId="3" borderId="16" xfId="0" applyNumberFormat="1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center"/>
    </xf>
    <xf numFmtId="0" fontId="13" fillId="4" borderId="3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3" borderId="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/>
    </xf>
    <xf numFmtId="0" fontId="20" fillId="4" borderId="15" xfId="0" applyFont="1" applyFill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/>
    </xf>
    <xf numFmtId="4" fontId="12" fillId="5" borderId="4" xfId="0" applyNumberFormat="1" applyFont="1" applyFill="1" applyBorder="1" applyAlignment="1" applyProtection="1">
      <alignment horizontal="right" vertical="center"/>
    </xf>
    <xf numFmtId="4" fontId="24" fillId="0" borderId="1" xfId="0" applyNumberFormat="1" applyFont="1" applyBorder="1" applyAlignment="1" applyProtection="1">
      <alignment horizontal="center" vertical="center"/>
    </xf>
    <xf numFmtId="4" fontId="24" fillId="0" borderId="1" xfId="0" applyNumberFormat="1" applyFont="1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vertical="center" wrapText="1"/>
    </xf>
    <xf numFmtId="0" fontId="13" fillId="4" borderId="21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20" fillId="3" borderId="17" xfId="0" applyFont="1" applyFill="1" applyBorder="1" applyAlignment="1" applyProtection="1">
      <alignment horizontal="center" vertical="center" wrapText="1"/>
    </xf>
    <xf numFmtId="0" fontId="20" fillId="4" borderId="21" xfId="0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</xf>
    <xf numFmtId="0" fontId="20" fillId="0" borderId="14" xfId="0" applyFont="1" applyBorder="1" applyAlignment="1" applyProtection="1">
      <alignment horizontal="left" wrapText="1"/>
    </xf>
    <xf numFmtId="0" fontId="20" fillId="0" borderId="14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left"/>
    </xf>
    <xf numFmtId="0" fontId="20" fillId="0" borderId="14" xfId="0" applyFont="1" applyBorder="1" applyAlignment="1" applyProtection="1">
      <alignment horizontal="center"/>
    </xf>
    <xf numFmtId="0" fontId="20" fillId="0" borderId="13" xfId="0" applyFont="1" applyBorder="1" applyAlignment="1" applyProtection="1">
      <alignment horizontal="left"/>
    </xf>
    <xf numFmtId="0" fontId="20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/>
    </xf>
    <xf numFmtId="4" fontId="13" fillId="7" borderId="14" xfId="0" applyNumberFormat="1" applyFont="1" applyFill="1" applyBorder="1" applyAlignment="1" applyProtection="1">
      <alignment vertical="center" wrapText="1"/>
    </xf>
    <xf numFmtId="4" fontId="20" fillId="8" borderId="8" xfId="0" applyNumberFormat="1" applyFont="1" applyFill="1" applyBorder="1" applyAlignment="1" applyProtection="1">
      <alignment vertical="center" wrapText="1"/>
    </xf>
    <xf numFmtId="2" fontId="20" fillId="8" borderId="8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justify"/>
    </xf>
    <xf numFmtId="4" fontId="13" fillId="7" borderId="8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justify" vertical="top" wrapText="1"/>
    </xf>
    <xf numFmtId="0" fontId="20" fillId="0" borderId="1" xfId="0" applyFont="1" applyBorder="1" applyAlignment="1" applyProtection="1"/>
    <xf numFmtId="0" fontId="20" fillId="0" borderId="14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164" fontId="20" fillId="0" borderId="0" xfId="0" applyNumberFormat="1" applyFont="1" applyAlignment="1" applyProtection="1">
      <alignment horizontal="right"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0" fontId="23" fillId="0" borderId="1" xfId="0" applyFont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92929"/>
      <color rgb="FF4D4D4D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123825</xdr:rowOff>
    </xdr:from>
    <xdr:to>
      <xdr:col>6</xdr:col>
      <xdr:colOff>676275</xdr:colOff>
      <xdr:row>1</xdr:row>
      <xdr:rowOff>657225</xdr:rowOff>
    </xdr:to>
    <xdr:pic>
      <xdr:nvPicPr>
        <xdr:cNvPr id="4" name="Obraz 3" descr="logo pl bb hasło program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80975"/>
          <a:ext cx="6019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tabSelected="1" zoomScaleNormal="100" workbookViewId="0">
      <selection activeCell="D32" sqref="D32"/>
    </sheetView>
  </sheetViews>
  <sheetFormatPr defaultRowHeight="12.75" x14ac:dyDescent="0.2"/>
  <cols>
    <col min="1" max="1" width="0.85546875" style="3" customWidth="1"/>
    <col min="2" max="2" width="9.140625" style="8"/>
    <col min="3" max="3" width="11.5703125" style="4" customWidth="1"/>
    <col min="4" max="4" width="71" style="3"/>
    <col min="5" max="5" width="7" style="3"/>
    <col min="6" max="6" width="10" style="31"/>
    <col min="7" max="7" width="16.28515625" style="12" customWidth="1"/>
    <col min="8" max="8" width="18.140625" style="12" customWidth="1"/>
    <col min="9" max="9" width="13.85546875" style="3" customWidth="1"/>
    <col min="10" max="16384" width="9.140625" style="3"/>
  </cols>
  <sheetData>
    <row r="1" spans="2:9" ht="4.5" customHeight="1" x14ac:dyDescent="0.2">
      <c r="D1" s="1"/>
      <c r="E1" s="2"/>
    </row>
    <row r="2" spans="2:9" ht="58.5" customHeight="1" x14ac:dyDescent="0.2">
      <c r="B2" s="83" t="s">
        <v>51</v>
      </c>
      <c r="C2" s="83"/>
      <c r="D2" s="83"/>
      <c r="E2" s="83"/>
      <c r="F2" s="83"/>
      <c r="G2" s="83"/>
      <c r="H2" s="83"/>
    </row>
    <row r="3" spans="2:9" ht="30.75" customHeight="1" x14ac:dyDescent="0.2">
      <c r="B3" s="9"/>
      <c r="C3" s="5"/>
      <c r="D3" s="6" t="s">
        <v>0</v>
      </c>
      <c r="E3" s="7"/>
      <c r="F3" s="32"/>
      <c r="G3" s="15"/>
      <c r="H3" s="13"/>
    </row>
    <row r="4" spans="2:9" ht="20.25" x14ac:dyDescent="0.2">
      <c r="B4" s="84" t="s">
        <v>1</v>
      </c>
      <c r="C4" s="85"/>
      <c r="D4" s="85"/>
      <c r="E4" s="85"/>
      <c r="F4" s="85"/>
      <c r="G4" s="85"/>
      <c r="H4" s="86"/>
    </row>
    <row r="5" spans="2:9" ht="17.25" customHeight="1" x14ac:dyDescent="0.2">
      <c r="B5" s="87" t="s">
        <v>2</v>
      </c>
      <c r="C5" s="88"/>
      <c r="D5" s="88"/>
      <c r="E5" s="88"/>
      <c r="F5" s="88"/>
      <c r="G5" s="88"/>
      <c r="H5" s="89"/>
    </row>
    <row r="6" spans="2:9" ht="55.5" customHeight="1" x14ac:dyDescent="0.2">
      <c r="B6" s="90" t="s">
        <v>20</v>
      </c>
      <c r="C6" s="91"/>
      <c r="D6" s="92"/>
      <c r="E6" s="92"/>
      <c r="F6" s="92"/>
      <c r="G6" s="92"/>
      <c r="H6" s="93"/>
      <c r="I6" s="11"/>
    </row>
    <row r="7" spans="2:9" x14ac:dyDescent="0.2">
      <c r="B7" s="20" t="s">
        <v>7</v>
      </c>
      <c r="C7" s="30" t="s">
        <v>8</v>
      </c>
      <c r="D7" s="21" t="s">
        <v>9</v>
      </c>
      <c r="E7" s="21" t="s">
        <v>10</v>
      </c>
      <c r="F7" s="33" t="s">
        <v>11</v>
      </c>
      <c r="G7" s="22" t="s">
        <v>12</v>
      </c>
      <c r="H7" s="22" t="s">
        <v>13</v>
      </c>
    </row>
    <row r="8" spans="2:9" ht="15.75" customHeight="1" x14ac:dyDescent="0.2">
      <c r="B8" s="47" t="s">
        <v>14</v>
      </c>
      <c r="C8" s="63"/>
      <c r="D8" s="37" t="s">
        <v>21</v>
      </c>
      <c r="E8" s="38" t="s">
        <v>14</v>
      </c>
      <c r="F8" s="23" t="s">
        <v>14</v>
      </c>
      <c r="G8" s="23" t="s">
        <v>14</v>
      </c>
      <c r="H8" s="23" t="s">
        <v>14</v>
      </c>
    </row>
    <row r="9" spans="2:9" s="46" customFormat="1" ht="28.5" customHeight="1" x14ac:dyDescent="0.2">
      <c r="B9" s="62">
        <v>1</v>
      </c>
      <c r="C9" s="65" t="s">
        <v>61</v>
      </c>
      <c r="D9" s="66" t="s">
        <v>52</v>
      </c>
      <c r="E9" s="67" t="s">
        <v>30</v>
      </c>
      <c r="F9" s="34">
        <v>6.15</v>
      </c>
      <c r="G9" s="17"/>
      <c r="H9" s="24">
        <f>ROUND(F9*G9,2)</f>
        <v>0</v>
      </c>
    </row>
    <row r="10" spans="2:9" ht="14.25" x14ac:dyDescent="0.2">
      <c r="B10" s="62">
        <v>2</v>
      </c>
      <c r="C10" s="65" t="s">
        <v>62</v>
      </c>
      <c r="D10" s="68" t="s">
        <v>53</v>
      </c>
      <c r="E10" s="69" t="s">
        <v>31</v>
      </c>
      <c r="F10" s="34">
        <v>2620</v>
      </c>
      <c r="G10" s="17"/>
      <c r="H10" s="24">
        <f t="shared" ref="H10:H15" si="0">ROUND(F10*G10,2)</f>
        <v>0</v>
      </c>
    </row>
    <row r="11" spans="2:9" ht="14.25" x14ac:dyDescent="0.2">
      <c r="B11" s="62">
        <v>3</v>
      </c>
      <c r="C11" s="65" t="s">
        <v>63</v>
      </c>
      <c r="D11" s="68" t="s">
        <v>80</v>
      </c>
      <c r="E11" s="69" t="s">
        <v>32</v>
      </c>
      <c r="F11" s="34">
        <v>3349</v>
      </c>
      <c r="G11" s="17"/>
      <c r="H11" s="24">
        <f t="shared" si="0"/>
        <v>0</v>
      </c>
    </row>
    <row r="12" spans="2:9" ht="14.25" x14ac:dyDescent="0.2">
      <c r="B12" s="62">
        <v>4</v>
      </c>
      <c r="C12" s="65" t="s">
        <v>63</v>
      </c>
      <c r="D12" s="68" t="s">
        <v>33</v>
      </c>
      <c r="E12" s="69" t="s">
        <v>32</v>
      </c>
      <c r="F12" s="34">
        <v>565</v>
      </c>
      <c r="G12" s="17"/>
      <c r="H12" s="24">
        <f t="shared" si="0"/>
        <v>0</v>
      </c>
    </row>
    <row r="13" spans="2:9" ht="14.25" x14ac:dyDescent="0.2">
      <c r="B13" s="62">
        <v>5</v>
      </c>
      <c r="C13" s="65" t="s">
        <v>65</v>
      </c>
      <c r="D13" s="68" t="s">
        <v>64</v>
      </c>
      <c r="E13" s="69" t="s">
        <v>32</v>
      </c>
      <c r="F13" s="34">
        <v>34100</v>
      </c>
      <c r="G13" s="17"/>
      <c r="H13" s="24">
        <f t="shared" si="0"/>
        <v>0</v>
      </c>
    </row>
    <row r="14" spans="2:9" x14ac:dyDescent="0.2">
      <c r="B14" s="62">
        <v>6</v>
      </c>
      <c r="C14" s="65" t="s">
        <v>63</v>
      </c>
      <c r="D14" s="68" t="s">
        <v>34</v>
      </c>
      <c r="E14" s="69" t="s">
        <v>35</v>
      </c>
      <c r="F14" s="34">
        <v>52</v>
      </c>
      <c r="G14" s="17"/>
      <c r="H14" s="24">
        <f t="shared" si="0"/>
        <v>0</v>
      </c>
    </row>
    <row r="15" spans="2:9" x14ac:dyDescent="0.2">
      <c r="B15" s="62">
        <v>7</v>
      </c>
      <c r="C15" s="65" t="s">
        <v>63</v>
      </c>
      <c r="D15" s="70" t="s">
        <v>36</v>
      </c>
      <c r="E15" s="71" t="s">
        <v>35</v>
      </c>
      <c r="F15" s="34">
        <v>52</v>
      </c>
      <c r="G15" s="17"/>
      <c r="H15" s="24">
        <f t="shared" si="0"/>
        <v>0</v>
      </c>
    </row>
    <row r="16" spans="2:9" x14ac:dyDescent="0.2">
      <c r="B16" s="49" t="s">
        <v>14</v>
      </c>
      <c r="C16" s="64"/>
      <c r="D16" s="41" t="s">
        <v>22</v>
      </c>
      <c r="E16" s="42" t="s">
        <v>14</v>
      </c>
      <c r="F16" s="35" t="s">
        <v>14</v>
      </c>
      <c r="G16" s="25" t="s">
        <v>14</v>
      </c>
      <c r="H16" s="26">
        <f>SUM(H9:H15)</f>
        <v>0</v>
      </c>
    </row>
    <row r="17" spans="2:8" x14ac:dyDescent="0.2">
      <c r="B17" s="47" t="s">
        <v>14</v>
      </c>
      <c r="C17" s="51"/>
      <c r="D17" s="43" t="s">
        <v>23</v>
      </c>
      <c r="E17" s="44" t="s">
        <v>14</v>
      </c>
      <c r="F17" s="36" t="s">
        <v>14</v>
      </c>
      <c r="G17" s="23" t="s">
        <v>14</v>
      </c>
      <c r="H17" s="23" t="s">
        <v>14</v>
      </c>
    </row>
    <row r="18" spans="2:8" ht="14.25" x14ac:dyDescent="0.2">
      <c r="B18" s="48">
        <v>8</v>
      </c>
      <c r="C18" s="65" t="s">
        <v>66</v>
      </c>
      <c r="D18" s="72" t="s">
        <v>37</v>
      </c>
      <c r="E18" s="71" t="s">
        <v>31</v>
      </c>
      <c r="F18" s="73">
        <v>1620</v>
      </c>
      <c r="G18" s="18"/>
      <c r="H18" s="24">
        <f t="shared" ref="H18:H19" si="1">ROUND(F18*G18,2)</f>
        <v>0</v>
      </c>
    </row>
    <row r="19" spans="2:8" ht="14.25" x14ac:dyDescent="0.2">
      <c r="B19" s="48">
        <v>9</v>
      </c>
      <c r="C19" s="65" t="s">
        <v>67</v>
      </c>
      <c r="D19" s="72" t="s">
        <v>38</v>
      </c>
      <c r="E19" s="71" t="s">
        <v>31</v>
      </c>
      <c r="F19" s="73">
        <v>2706</v>
      </c>
      <c r="G19" s="18"/>
      <c r="H19" s="24">
        <f t="shared" si="1"/>
        <v>0</v>
      </c>
    </row>
    <row r="20" spans="2:8" x14ac:dyDescent="0.2">
      <c r="B20" s="49" t="s">
        <v>14</v>
      </c>
      <c r="C20" s="50"/>
      <c r="D20" s="45" t="s">
        <v>24</v>
      </c>
      <c r="E20" s="42" t="s">
        <v>14</v>
      </c>
      <c r="F20" s="35" t="s">
        <v>14</v>
      </c>
      <c r="G20" s="25" t="s">
        <v>14</v>
      </c>
      <c r="H20" s="26">
        <f>SUM(H18:H19)</f>
        <v>0</v>
      </c>
    </row>
    <row r="21" spans="2:8" x14ac:dyDescent="0.2">
      <c r="B21" s="47" t="s">
        <v>14</v>
      </c>
      <c r="C21" s="58"/>
      <c r="D21" s="43" t="s">
        <v>25</v>
      </c>
      <c r="E21" s="44" t="s">
        <v>14</v>
      </c>
      <c r="F21" s="36" t="s">
        <v>14</v>
      </c>
      <c r="G21" s="23" t="s">
        <v>14</v>
      </c>
      <c r="H21" s="23" t="s">
        <v>14</v>
      </c>
    </row>
    <row r="22" spans="2:8" ht="14.25" x14ac:dyDescent="0.2">
      <c r="B22" s="62">
        <v>10</v>
      </c>
      <c r="C22" s="65" t="s">
        <v>73</v>
      </c>
      <c r="D22" s="68" t="s">
        <v>39</v>
      </c>
      <c r="E22" s="71" t="s">
        <v>40</v>
      </c>
      <c r="F22" s="74">
        <v>7440</v>
      </c>
      <c r="G22" s="16"/>
      <c r="H22" s="24">
        <f t="shared" ref="H22:H25" si="2">ROUND(F22*G22,2)</f>
        <v>0</v>
      </c>
    </row>
    <row r="23" spans="2:8" ht="25.5" x14ac:dyDescent="0.2">
      <c r="B23" s="62">
        <v>11</v>
      </c>
      <c r="C23" s="65" t="s">
        <v>70</v>
      </c>
      <c r="D23" s="66" t="s">
        <v>54</v>
      </c>
      <c r="E23" s="71" t="s">
        <v>32</v>
      </c>
      <c r="F23" s="74">
        <v>7440</v>
      </c>
      <c r="G23" s="16"/>
      <c r="H23" s="24">
        <f t="shared" si="2"/>
        <v>0</v>
      </c>
    </row>
    <row r="24" spans="2:8" ht="14.25" x14ac:dyDescent="0.2">
      <c r="B24" s="62">
        <v>12</v>
      </c>
      <c r="C24" s="65" t="s">
        <v>69</v>
      </c>
      <c r="D24" s="68" t="s">
        <v>41</v>
      </c>
      <c r="E24" s="71" t="s">
        <v>32</v>
      </c>
      <c r="F24" s="74">
        <v>7440</v>
      </c>
      <c r="G24" s="16"/>
      <c r="H24" s="24">
        <f t="shared" si="2"/>
        <v>0</v>
      </c>
    </row>
    <row r="25" spans="2:8" ht="15" x14ac:dyDescent="0.25">
      <c r="B25" s="62">
        <v>13</v>
      </c>
      <c r="C25" s="65" t="s">
        <v>68</v>
      </c>
      <c r="D25" s="68" t="s">
        <v>42</v>
      </c>
      <c r="E25" s="71" t="s">
        <v>49</v>
      </c>
      <c r="F25" s="75">
        <v>640</v>
      </c>
      <c r="G25" s="16"/>
      <c r="H25" s="24">
        <f t="shared" si="2"/>
        <v>0</v>
      </c>
    </row>
    <row r="26" spans="2:8" x14ac:dyDescent="0.2">
      <c r="B26" s="49" t="s">
        <v>14</v>
      </c>
      <c r="C26" s="64"/>
      <c r="D26" s="45" t="s">
        <v>26</v>
      </c>
      <c r="E26" s="42" t="s">
        <v>14</v>
      </c>
      <c r="F26" s="35" t="s">
        <v>14</v>
      </c>
      <c r="G26" s="25" t="s">
        <v>14</v>
      </c>
      <c r="H26" s="26">
        <f>SUM(H22:H25)</f>
        <v>0</v>
      </c>
    </row>
    <row r="27" spans="2:8" x14ac:dyDescent="0.2">
      <c r="B27" s="47" t="s">
        <v>14</v>
      </c>
      <c r="C27" s="58"/>
      <c r="D27" s="59" t="s">
        <v>15</v>
      </c>
      <c r="E27" s="44" t="s">
        <v>14</v>
      </c>
      <c r="F27" s="36" t="s">
        <v>14</v>
      </c>
      <c r="G27" s="23" t="s">
        <v>14</v>
      </c>
      <c r="H27" s="23" t="s">
        <v>14</v>
      </c>
    </row>
    <row r="28" spans="2:8" ht="25.5" x14ac:dyDescent="0.2">
      <c r="B28" s="57">
        <v>14</v>
      </c>
      <c r="C28" s="65" t="s">
        <v>74</v>
      </c>
      <c r="D28" s="76" t="s">
        <v>55</v>
      </c>
      <c r="E28" s="69" t="s">
        <v>32</v>
      </c>
      <c r="F28" s="73">
        <v>34100</v>
      </c>
      <c r="G28" s="19"/>
      <c r="H28" s="24">
        <f t="shared" ref="H28:H33" si="3">ROUND(F28*G28,2)</f>
        <v>0</v>
      </c>
    </row>
    <row r="29" spans="2:8" ht="25.5" x14ac:dyDescent="0.2">
      <c r="B29" s="57">
        <v>15</v>
      </c>
      <c r="C29" s="65" t="s">
        <v>60</v>
      </c>
      <c r="D29" s="76" t="s">
        <v>56</v>
      </c>
      <c r="E29" s="69" t="s">
        <v>32</v>
      </c>
      <c r="F29" s="77">
        <v>35650</v>
      </c>
      <c r="G29" s="19"/>
      <c r="H29" s="24">
        <f t="shared" si="3"/>
        <v>0</v>
      </c>
    </row>
    <row r="30" spans="2:8" ht="25.5" x14ac:dyDescent="0.2">
      <c r="B30" s="57">
        <v>16</v>
      </c>
      <c r="C30" s="65" t="s">
        <v>60</v>
      </c>
      <c r="D30" s="78" t="s">
        <v>57</v>
      </c>
      <c r="E30" s="69" t="s">
        <v>43</v>
      </c>
      <c r="F30" s="77">
        <v>5922.5</v>
      </c>
      <c r="G30" s="19"/>
      <c r="H30" s="24">
        <f t="shared" si="3"/>
        <v>0</v>
      </c>
    </row>
    <row r="31" spans="2:8" ht="25.5" x14ac:dyDescent="0.2">
      <c r="B31" s="57">
        <v>17</v>
      </c>
      <c r="C31" s="65" t="s">
        <v>71</v>
      </c>
      <c r="D31" s="76" t="s">
        <v>58</v>
      </c>
      <c r="E31" s="69" t="s">
        <v>32</v>
      </c>
      <c r="F31" s="77">
        <v>560</v>
      </c>
      <c r="G31" s="19"/>
      <c r="H31" s="24">
        <f t="shared" si="3"/>
        <v>0</v>
      </c>
    </row>
    <row r="32" spans="2:8" ht="25.5" x14ac:dyDescent="0.2">
      <c r="B32" s="57">
        <v>18</v>
      </c>
      <c r="C32" s="65" t="s">
        <v>60</v>
      </c>
      <c r="D32" s="76" t="s">
        <v>59</v>
      </c>
      <c r="E32" s="69" t="s">
        <v>32</v>
      </c>
      <c r="F32" s="77">
        <v>580</v>
      </c>
      <c r="G32" s="19"/>
      <c r="H32" s="24">
        <f t="shared" si="3"/>
        <v>0</v>
      </c>
    </row>
    <row r="33" spans="2:9" ht="38.25" x14ac:dyDescent="0.2">
      <c r="B33" s="57">
        <v>19</v>
      </c>
      <c r="C33" s="65" t="s">
        <v>72</v>
      </c>
      <c r="D33" s="78" t="s">
        <v>44</v>
      </c>
      <c r="E33" s="69" t="s">
        <v>32</v>
      </c>
      <c r="F33" s="77">
        <v>18600</v>
      </c>
      <c r="G33" s="19"/>
      <c r="H33" s="24">
        <f t="shared" si="3"/>
        <v>0</v>
      </c>
    </row>
    <row r="34" spans="2:9" x14ac:dyDescent="0.2">
      <c r="B34" s="52" t="s">
        <v>14</v>
      </c>
      <c r="C34" s="60"/>
      <c r="D34" s="61" t="s">
        <v>16</v>
      </c>
      <c r="E34" s="42" t="s">
        <v>14</v>
      </c>
      <c r="F34" s="35" t="s">
        <v>14</v>
      </c>
      <c r="G34" s="25" t="s">
        <v>14</v>
      </c>
      <c r="H34" s="26">
        <f>SUM(H28:H33)</f>
        <v>0</v>
      </c>
    </row>
    <row r="35" spans="2:9" x14ac:dyDescent="0.2">
      <c r="B35" s="47" t="s">
        <v>14</v>
      </c>
      <c r="C35" s="58"/>
      <c r="D35" s="43" t="s">
        <v>19</v>
      </c>
      <c r="E35" s="44" t="s">
        <v>14</v>
      </c>
      <c r="F35" s="36" t="s">
        <v>14</v>
      </c>
      <c r="G35" s="23" t="s">
        <v>14</v>
      </c>
      <c r="H35" s="23" t="s">
        <v>14</v>
      </c>
    </row>
    <row r="36" spans="2:9" ht="14.25" x14ac:dyDescent="0.2">
      <c r="B36" s="62">
        <v>20</v>
      </c>
      <c r="C36" s="79" t="s">
        <v>75</v>
      </c>
      <c r="D36" s="68" t="s">
        <v>45</v>
      </c>
      <c r="E36" s="71" t="s">
        <v>32</v>
      </c>
      <c r="F36" s="77">
        <v>4340</v>
      </c>
      <c r="G36" s="16"/>
      <c r="H36" s="24">
        <f t="shared" ref="H36:H42" si="4">ROUND(F36*G36,2)</f>
        <v>0</v>
      </c>
    </row>
    <row r="37" spans="2:9" ht="14.25" x14ac:dyDescent="0.2">
      <c r="B37" s="62">
        <v>21</v>
      </c>
      <c r="C37" s="79" t="s">
        <v>76</v>
      </c>
      <c r="D37" s="68" t="s">
        <v>46</v>
      </c>
      <c r="E37" s="71" t="s">
        <v>32</v>
      </c>
      <c r="F37" s="73">
        <v>1302</v>
      </c>
      <c r="G37" s="16"/>
      <c r="H37" s="24">
        <f t="shared" si="4"/>
        <v>0</v>
      </c>
    </row>
    <row r="38" spans="2:9" ht="14.25" x14ac:dyDescent="0.2">
      <c r="B38" s="62">
        <v>22</v>
      </c>
      <c r="C38" s="79" t="s">
        <v>68</v>
      </c>
      <c r="D38" s="68" t="s">
        <v>83</v>
      </c>
      <c r="E38" s="71" t="s">
        <v>32</v>
      </c>
      <c r="F38" s="77">
        <v>7516</v>
      </c>
      <c r="G38" s="16"/>
      <c r="H38" s="24">
        <f t="shared" si="4"/>
        <v>0</v>
      </c>
    </row>
    <row r="39" spans="2:9" x14ac:dyDescent="0.2">
      <c r="B39" s="52" t="s">
        <v>14</v>
      </c>
      <c r="C39" s="60"/>
      <c r="D39" s="45" t="s">
        <v>27</v>
      </c>
      <c r="E39" s="42" t="s">
        <v>14</v>
      </c>
      <c r="F39" s="35" t="s">
        <v>14</v>
      </c>
      <c r="G39" s="25" t="s">
        <v>14</v>
      </c>
      <c r="H39" s="26">
        <f>SUM(H36:H38)</f>
        <v>0</v>
      </c>
    </row>
    <row r="40" spans="2:9" x14ac:dyDescent="0.2">
      <c r="B40" s="47" t="s">
        <v>14</v>
      </c>
      <c r="C40" s="58"/>
      <c r="D40" s="43" t="s">
        <v>28</v>
      </c>
      <c r="E40" s="44" t="s">
        <v>14</v>
      </c>
      <c r="F40" s="36" t="s">
        <v>14</v>
      </c>
      <c r="G40" s="23" t="s">
        <v>14</v>
      </c>
      <c r="H40" s="23" t="s">
        <v>14</v>
      </c>
    </row>
    <row r="41" spans="2:9" s="46" customFormat="1" ht="15.75" customHeight="1" x14ac:dyDescent="0.2">
      <c r="B41" s="62">
        <v>23</v>
      </c>
      <c r="C41" s="65" t="s">
        <v>78</v>
      </c>
      <c r="D41" s="80" t="s">
        <v>47</v>
      </c>
      <c r="E41" s="81" t="s">
        <v>48</v>
      </c>
      <c r="F41" s="77">
        <v>26</v>
      </c>
      <c r="G41" s="16"/>
      <c r="H41" s="24">
        <f t="shared" si="4"/>
        <v>0</v>
      </c>
    </row>
    <row r="42" spans="2:9" s="46" customFormat="1" ht="43.5" customHeight="1" x14ac:dyDescent="0.2">
      <c r="B42" s="62">
        <v>24</v>
      </c>
      <c r="C42" s="65" t="s">
        <v>78</v>
      </c>
      <c r="D42" s="82" t="s">
        <v>81</v>
      </c>
      <c r="E42" s="81" t="s">
        <v>48</v>
      </c>
      <c r="F42" s="77">
        <v>26</v>
      </c>
      <c r="G42" s="16"/>
      <c r="H42" s="24">
        <f t="shared" si="4"/>
        <v>0</v>
      </c>
    </row>
    <row r="43" spans="2:9" x14ac:dyDescent="0.2">
      <c r="B43" s="52" t="s">
        <v>14</v>
      </c>
      <c r="C43" s="60"/>
      <c r="D43" s="45" t="s">
        <v>29</v>
      </c>
      <c r="E43" s="42" t="s">
        <v>14</v>
      </c>
      <c r="F43" s="35" t="s">
        <v>14</v>
      </c>
      <c r="G43" s="25" t="s">
        <v>14</v>
      </c>
      <c r="H43" s="26">
        <f>SUM(H41:H42)</f>
        <v>0</v>
      </c>
    </row>
    <row r="44" spans="2:9" x14ac:dyDescent="0.2">
      <c r="B44" s="47" t="s">
        <v>14</v>
      </c>
      <c r="C44" s="58"/>
      <c r="D44" s="59" t="s">
        <v>17</v>
      </c>
      <c r="E44" s="44" t="s">
        <v>14</v>
      </c>
      <c r="F44" s="36" t="s">
        <v>14</v>
      </c>
      <c r="G44" s="23" t="s">
        <v>14</v>
      </c>
      <c r="H44" s="23" t="s">
        <v>14</v>
      </c>
    </row>
    <row r="45" spans="2:9" s="46" customFormat="1" ht="17.25" customHeight="1" x14ac:dyDescent="0.2">
      <c r="B45" s="62">
        <v>25</v>
      </c>
      <c r="C45" s="65" t="s">
        <v>77</v>
      </c>
      <c r="D45" s="65" t="s">
        <v>82</v>
      </c>
      <c r="E45" s="67" t="s">
        <v>35</v>
      </c>
      <c r="F45" s="77">
        <v>1100</v>
      </c>
      <c r="G45" s="16"/>
      <c r="H45" s="24">
        <f t="shared" ref="H45" si="5">ROUND(F45*G45,2)</f>
        <v>0</v>
      </c>
    </row>
    <row r="46" spans="2:9" x14ac:dyDescent="0.2">
      <c r="B46" s="52" t="s">
        <v>14</v>
      </c>
      <c r="C46" s="40"/>
      <c r="D46" s="39" t="s">
        <v>18</v>
      </c>
      <c r="E46" s="40" t="s">
        <v>14</v>
      </c>
      <c r="F46" s="25" t="s">
        <v>14</v>
      </c>
      <c r="G46" s="25" t="s">
        <v>14</v>
      </c>
      <c r="H46" s="26">
        <f>H45</f>
        <v>0</v>
      </c>
      <c r="I46" s="11"/>
    </row>
    <row r="47" spans="2:9" ht="25.5" x14ac:dyDescent="0.2">
      <c r="B47" s="28" t="s">
        <v>14</v>
      </c>
      <c r="C47" s="53"/>
      <c r="D47" s="27" t="s">
        <v>50</v>
      </c>
      <c r="E47" s="28" t="s">
        <v>14</v>
      </c>
      <c r="F47" s="29" t="s">
        <v>14</v>
      </c>
      <c r="G47" s="29" t="s">
        <v>14</v>
      </c>
      <c r="H47" s="54">
        <f>H16+H20+H26+H34+H39+H43+H46</f>
        <v>0</v>
      </c>
      <c r="I47" s="11"/>
    </row>
    <row r="48" spans="2:9" ht="15" customHeight="1" x14ac:dyDescent="0.2">
      <c r="B48" s="96" t="s">
        <v>3</v>
      </c>
      <c r="C48" s="96"/>
      <c r="D48" s="96"/>
      <c r="E48" s="96"/>
      <c r="F48" s="96"/>
      <c r="G48" s="55">
        <v>0.23</v>
      </c>
      <c r="H48" s="56">
        <f>H47*0.23</f>
        <v>0</v>
      </c>
    </row>
    <row r="49" spans="2:8" ht="33" customHeight="1" x14ac:dyDescent="0.2">
      <c r="B49" s="97" t="s">
        <v>4</v>
      </c>
      <c r="C49" s="97"/>
      <c r="D49" s="97"/>
      <c r="E49" s="97"/>
      <c r="F49" s="97"/>
      <c r="G49" s="97"/>
      <c r="H49" s="14">
        <f>H47+H48</f>
        <v>0</v>
      </c>
    </row>
    <row r="50" spans="2:8" ht="58.5" customHeight="1" x14ac:dyDescent="0.2">
      <c r="C50" s="98" t="s">
        <v>5</v>
      </c>
      <c r="D50" s="99"/>
      <c r="E50" s="99"/>
      <c r="F50" s="99"/>
      <c r="G50" s="99"/>
      <c r="H50" s="99"/>
    </row>
    <row r="51" spans="2:8" ht="103.5" customHeight="1" x14ac:dyDescent="0.2">
      <c r="C51" s="94" t="s">
        <v>6</v>
      </c>
      <c r="D51" s="95"/>
      <c r="E51" s="95"/>
      <c r="F51" s="95"/>
      <c r="G51" s="95"/>
      <c r="H51" s="95"/>
    </row>
  </sheetData>
  <sheetProtection password="EB72" sheet="1" objects="1" scenarios="1"/>
  <mergeCells count="8">
    <mergeCell ref="B2:H2"/>
    <mergeCell ref="B4:H4"/>
    <mergeCell ref="B5:H5"/>
    <mergeCell ref="B6:H6"/>
    <mergeCell ref="C51:H51"/>
    <mergeCell ref="B48:F48"/>
    <mergeCell ref="B49:G49"/>
    <mergeCell ref="C50:H50"/>
  </mergeCells>
  <pageMargins left="0.7" right="0.7" top="0.75" bottom="0.75" header="0.3" footer="0.3"/>
  <pageSetup paperSize="9" scale="62" fitToHeight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7" sqref="B7"/>
    </sheetView>
  </sheetViews>
  <sheetFormatPr defaultRowHeight="12.75" x14ac:dyDescent="0.2"/>
  <cols>
    <col min="2" max="2" width="192.28515625" customWidth="1"/>
  </cols>
  <sheetData>
    <row r="1" spans="2:2" ht="40.5" customHeight="1" thickBot="1" x14ac:dyDescent="0.25"/>
    <row r="2" spans="2:2" ht="381" customHeight="1" thickTop="1" thickBot="1" x14ac:dyDescent="0.25">
      <c r="B2" s="10" t="s">
        <v>79</v>
      </c>
    </row>
    <row r="3" spans="2:2" ht="13.5" thickTop="1" x14ac:dyDescent="0.2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hasło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2017-07-04T10:29:55Z</cp:lastPrinted>
  <dcterms:created xsi:type="dcterms:W3CDTF">2017-01-20T08:03:21Z</dcterms:created>
  <dcterms:modified xsi:type="dcterms:W3CDTF">2017-07-04T11:42:28Z</dcterms:modified>
</cp:coreProperties>
</file>