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22695" windowHeight="11445"/>
  </bookViews>
  <sheets>
    <sheet name="kosztorys ofertowy" sheetId="1" r:id="rId1"/>
    <sheet name="hasło" sheetId="2" r:id="rId2"/>
  </sheets>
  <calcPr calcId="145621"/>
</workbook>
</file>

<file path=xl/calcChain.xml><?xml version="1.0" encoding="utf-8"?>
<calcChain xmlns="http://schemas.openxmlformats.org/spreadsheetml/2006/main">
  <c r="H44" i="1" l="1"/>
  <c r="H45" i="1"/>
  <c r="H46" i="1"/>
  <c r="H47" i="1"/>
  <c r="H48" i="1"/>
  <c r="H49" i="1"/>
  <c r="H30" i="1"/>
  <c r="H20" i="1"/>
  <c r="H21" i="1"/>
  <c r="H22" i="1"/>
  <c r="H23" i="1"/>
  <c r="H24" i="1"/>
  <c r="H37" i="1" l="1"/>
  <c r="H38" i="1" l="1"/>
  <c r="H39" i="1"/>
  <c r="H40" i="1"/>
  <c r="H32" i="1"/>
  <c r="H43" i="1"/>
  <c r="H50" i="1" s="1"/>
  <c r="H36" i="1"/>
  <c r="H19" i="1"/>
  <c r="H12" i="1"/>
  <c r="H13" i="1"/>
  <c r="H14" i="1"/>
  <c r="H15" i="1"/>
  <c r="H16" i="1"/>
  <c r="H11" i="1"/>
  <c r="H8" i="1"/>
  <c r="H9" i="1" l="1"/>
  <c r="H41" i="1"/>
  <c r="H33" i="1"/>
  <c r="H31" i="1"/>
  <c r="H29" i="1"/>
  <c r="H17" i="1" l="1"/>
  <c r="H26" i="1"/>
  <c r="H25" i="1"/>
  <c r="H34" i="1"/>
  <c r="H27" i="1" l="1"/>
  <c r="H51" i="1" s="1"/>
  <c r="H52" i="1" l="1"/>
  <c r="H53" i="1" s="1"/>
</calcChain>
</file>

<file path=xl/sharedStrings.xml><?xml version="1.0" encoding="utf-8"?>
<sst xmlns="http://schemas.openxmlformats.org/spreadsheetml/2006/main" count="183" uniqueCount="86">
  <si>
    <t>Załącznik na 1A do SIWZ</t>
  </si>
  <si>
    <t>KOSZTORYS OFERTOWY</t>
  </si>
  <si>
    <t>(Przedmiar robót)</t>
  </si>
  <si>
    <t>km</t>
  </si>
  <si>
    <t>szt.</t>
  </si>
  <si>
    <t>D-01.02.01</t>
  </si>
  <si>
    <t>D-01.02.04</t>
  </si>
  <si>
    <t>D-04.01.01</t>
  </si>
  <si>
    <t>D-07.02.01</t>
  </si>
  <si>
    <t>PODATEK VAT</t>
  </si>
  <si>
    <t>OGÓŁEM WARTOŚĆ ROBÓT BRUTTO</t>
  </si>
  <si>
    <t xml:space="preserve">…………….……. (miejscowość), dnia ………….……. r. 
    </t>
  </si>
  <si>
    <t xml:space="preserve">  …………………………………………
(podpis)</t>
  </si>
  <si>
    <t>L.p.</t>
  </si>
  <si>
    <t>Nr. ST</t>
  </si>
  <si>
    <t>Wyszczególnienie elementów rozliczeniowych</t>
  </si>
  <si>
    <t>J.m.</t>
  </si>
  <si>
    <t>Ilość</t>
  </si>
  <si>
    <t>Cena jedn. PLN</t>
  </si>
  <si>
    <t>Wartość netto PLN</t>
  </si>
  <si>
    <t>x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</si>
  <si>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</si>
  <si>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r>
      <t>m</t>
    </r>
    <r>
      <rPr>
        <vertAlign val="superscript"/>
        <sz val="10"/>
        <color rgb="FF000000"/>
        <rFont val="Arial"/>
        <family val="2"/>
        <charset val="238"/>
      </rPr>
      <t>3</t>
    </r>
  </si>
  <si>
    <t>D-03.02.01a</t>
  </si>
  <si>
    <t>VIII. WYKONANIE DRENU FRANCUSKIEGO</t>
  </si>
  <si>
    <t>VIII. Wykonanie drenu francuskiego RAZEM</t>
  </si>
  <si>
    <t>Roboty pomiarowe przy liniowych robotach ziemnych / odtworzenie trasy i pkt wysokościowych</t>
  </si>
  <si>
    <t>D-01.01.01</t>
  </si>
  <si>
    <t>Pomiary geodezyjne, wytyczenie w terenie osi głównych, pomiary geodezyjne realizacyjne, sporządzanie dokumentacji powykonawczej, inwentaryzacji i map geodezyjnych powykonawczych oraz pomiary kontrolne i sprawdzające.</t>
  </si>
  <si>
    <t>Roboty rozbiórkowe i przygotowawcze</t>
  </si>
  <si>
    <t>Roboty rozbiorkowe i przygotowawcze RAZEM</t>
  </si>
  <si>
    <t>Roboty pomiarowe przy liniowych robotach ziemnych RAZEM</t>
  </si>
  <si>
    <t>Wycinka drzew wraz z z usunięciem karczy, zasypaniem i zagęszczeniem dolów po karczach. Drewno stanowi własność Inwestora.W cenę wycinki należy wliczyć transport na odległość do 5 km w miejsce wskazne przez Inwestora. Karcze, gałęzię oraz pozostałości po wycince Wykonawca odwiezie na odkład Wykonawcy</t>
  </si>
  <si>
    <t>Zdjęcie humusu o średniej grubości 30 cm z wywozem urobku na odkład w miejsce wybrane przez Wykonawce (część humusu do wykorzystania na budowie). Nadmiar humusu należy odwieźć na odkład Wykoawcy</t>
  </si>
  <si>
    <t>Rozbiórka krawężników betnonowych 15x30 cm na podsypce cem-piask. i ławie betnonowej wraz z wywozem gruzu budowlanego na odkład Wykonawcy</t>
  </si>
  <si>
    <t>Rozbiórka nawierzchni z brukowej kostki betonowej gr. 8cm na podsypce cementowo-piask. wraz z wywozem gruzu budowlanego na odkład Wykonawcy (chodnik, zjazdy do posesji)</t>
  </si>
  <si>
    <t>Rozbiórka wiaty przystankowej wraz z wywozem na miejsce wskazane przez Inwestora</t>
  </si>
  <si>
    <t>D-01.02.02</t>
  </si>
  <si>
    <t>mb</t>
  </si>
  <si>
    <t>Roboty ziemne i podbudowy</t>
  </si>
  <si>
    <t>D-02.03.01</t>
  </si>
  <si>
    <t>D-04.05.01</t>
  </si>
  <si>
    <t>D-04.04.00 D-04.04.02</t>
  </si>
  <si>
    <t>Roboty ziemne i podbudowy RAZEM</t>
  </si>
  <si>
    <t>Wykonanie nasypów z zagęszczeniem gruntu pozyskanego z dokopu (dowóz materiału), Uzupełnienie wykopu po zdjęciu humusu pod proj. Ścieżką pieszo-roweorwą oraz zielenią/poboczami o średniej grubości 10 cm</t>
  </si>
  <si>
    <t>Profilowanie i zagęszczanie podłoża pod warstwy konstrukcyjne nawierzchni chodników.</t>
  </si>
  <si>
    <t>Korytowanie gr. 10 cm wraz z profilowaniem i zagęszczeniem podłoża pod warstwy konstrukcyjne nawierzchni ścieżki pieszo-rowerowej</t>
  </si>
  <si>
    <t>Korytowanie gr. 15 cm wraz z profilowaniem i zagęszczeniem podłoża pod warstwy konstrukcyjne zjazdów</t>
  </si>
  <si>
    <t>Wykonanie podbudowy z kruszywa stabilizowanego cementem o wytrzymałości Rm=1,5 MPa, grubość warstwy po zagęszczeniu 10 cm - w-wa konstrukcyjna chodników oraz ścieżki pieszo-rowerowej</t>
  </si>
  <si>
    <t>Wykonanie podbudowy z kruszywa stabilizowanego cementem o wytrzymałości Rm=2,5 MPa, grubość warstwy po zagęszczeniu 15 cm - w-wa konstrukcyjna zjazdów</t>
  </si>
  <si>
    <t>Wykonanie podbudowy z kruszywa łamanego frakcji 0/31,5 grubość warstwy po zagęszczeniu 10 cm dla ściezki pieszo-rowerowej. Nie dopuszcza się przekruszenia kamieni narzutowych i otoczaków albo ziaren żwiru więk-szych od 8 mm.Kruszywo powinno być jednorodne bez zanieczyszczeń obcych i bez domieszek gliny</t>
  </si>
  <si>
    <t>Wykonanie podbudowy z kruszywa łamanego frakcji 0/31,5 grubość warstwy po zagęszczeniu 20 cm dla zjazdów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</si>
  <si>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</si>
  <si>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Nawierzchnie</t>
  </si>
  <si>
    <t>Nawierzchnie RAZEM</t>
  </si>
  <si>
    <t>D-05.03.05b</t>
  </si>
  <si>
    <t>Warstwa wiążąca z betonu asfaltosego AC 11W, KR 1-2, grubość po zagęszcz. 7 cm, wraz z oczyszczeniem i skropieniem nawierzchni emulsją asfaltową- w-wa konstrukcyjna zjazdów</t>
  </si>
  <si>
    <t>Warstwa wiążąca z betonu asfaltosego AC 11W, KR 1-2, grubość po zagęszcz. 4 cm, wraz z oczyszczeniem i skropieniem nawierzchni emulsją asfaltową- w-wa konstrukcyjna ścieżki rowerowej.</t>
  </si>
  <si>
    <t>D-05.03.05a</t>
  </si>
  <si>
    <t>Warstwa ścieralna z betonu asfaltowego AC 8S, KR 1-2, grubość po zagęszcz. 3 cm, wraz z oczyszczeniem i skropieniem nawierzchni emulsją asfaltową- w-wa konstrukcyjna ścieżki pieszo-rowerowej oraz zjazdów.</t>
  </si>
  <si>
    <t>D-05.03.23</t>
  </si>
  <si>
    <t>Nawierzchnia chodnika z kostki brukowej betonowej grubości 8 cm (kolor szary) typu cegiełka na podsypce cementowo-piaskowej gr. 3 cm.</t>
  </si>
  <si>
    <t>Nawierzchnia zjazdów indywidualnych do posesji z kostki brukowej betonowej grubości 8 cm (kolor grafitowy) na podsypce cementowo-piaskowej gr. 5 cm</t>
  </si>
  <si>
    <t>Elementy ulic</t>
  </si>
  <si>
    <t>Elementy ulic RAZEM</t>
  </si>
  <si>
    <t>D-08.01.01b</t>
  </si>
  <si>
    <t>Cięcie piłą mechaniczną wraz z wypełnieniem szczeliny między krawężnikiem, a jezdnią bitumiczą masą zalewową</t>
  </si>
  <si>
    <t>Ustawienie krawężnika betonowego o wymiarach 15x30 cm na podsypce cementowo-piaskowej z wykonaniem ławy betonowej klasy C12/15. W cenę krawężnika należy wliczyć ustawienie krawężników najazdowych o wym. 15x22x100 cm oraz krawężników skośnych o wym. 15x22/30x100 cm.</t>
  </si>
  <si>
    <t>D-08.03.01a</t>
  </si>
  <si>
    <t>Ustawienie obrzeży betonowych o wymiarach 30x8 cm na podsypce cementowo-piaskowej z wykonaniem ławy betonowej z oporem klasy C12/15</t>
  </si>
  <si>
    <t>Ustawienie obrzeży betonowych o wymiarach 30x8 cm na podsypce piaskowej gr. 3 cm</t>
  </si>
  <si>
    <t>D-M-00.00.00</t>
  </si>
  <si>
    <t>Wykonanie płyty żelbetowej gr. 16 cm z betonu C30/37 i stali zbrojeniowej żebrowanej B500 Płytę należy kotwić na skrzydełkach istniejącego przepustu betonowego</t>
  </si>
  <si>
    <t>Przebudowa drogi powiatowej nr 1397F ul. Lipowa w miejscowości Glinik w zakresie wykonania chodnika oraz ścieżki pieszo - rowerowej</t>
  </si>
  <si>
    <t>Przebudowa drogi powiatowej nr 1397F ul. Lipowa w miejscowości Glinik RAZEM</t>
  </si>
  <si>
    <t>Regulacja pionowa istniejących zaworów wodnych</t>
  </si>
  <si>
    <t>Regulacja pionowa studzienek dla włazów kanałowych wraz zmontażem pierścienia odciążającego oraz wymianą pokrywy wraz z włazem typu ciężkiego</t>
  </si>
  <si>
    <t>Regulacja pionowa hybdrantów przeciwpożarowych</t>
  </si>
  <si>
    <t>D-07.01.01</t>
  </si>
  <si>
    <t>Wykonanie oznakowania poziomoego</t>
  </si>
  <si>
    <t>Ustawienie słupków, oraz słupków z wysięgnikiem pod znaki drogowe</t>
  </si>
  <si>
    <t>Przymocowanie znaków pionowych</t>
  </si>
  <si>
    <t>D-09.01.01</t>
  </si>
  <si>
    <t>Plantowanie terenu - wyplantowanie terenów zielonych z wykonaniem projektowanych spadków. Rozścielenie humusu gr. 10 cm wraz z obsianiem mieszanką traw</t>
  </si>
  <si>
    <t>glinik</t>
  </si>
  <si>
    <t>Rozbiórka nawierzchni z płyt betonowych gr. 15 cm wraz z wywozem gruzu betonowego na odkład Wykonwacy (zjazd do posesji)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</si>
</sst>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72"/>
      <color rgb="FF292929"/>
      <name val="Wide Latin"/>
      <family val="1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9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name val="Times New Roman"/>
      <family val="1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rgb="FFCCFFCC"/>
      </patternFill>
    </fill>
    <fill>
      <patternFill patternType="solid">
        <fgColor rgb="FFA6A6A6"/>
        <bgColor rgb="FFA6A6A6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CC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0" fontId="0" fillId="0" borderId="0" xfId="0" applyProtection="1"/>
    <xf numFmtId="0" fontId="8" fillId="0" borderId="0" xfId="0" applyFont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horizontal="center"/>
    </xf>
    <xf numFmtId="4" fontId="3" fillId="0" borderId="7" xfId="0" applyNumberFormat="1" applyFont="1" applyBorder="1" applyAlignment="1" applyProtection="1">
      <alignment horizontal="right"/>
    </xf>
    <xf numFmtId="0" fontId="22" fillId="0" borderId="0" xfId="0" applyFont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0" fillId="0" borderId="0" xfId="0" applyNumberFormat="1" applyProtection="1"/>
    <xf numFmtId="4" fontId="0" fillId="0" borderId="0" xfId="0" applyNumberFormat="1" applyProtection="1"/>
    <xf numFmtId="4" fontId="3" fillId="0" borderId="8" xfId="0" applyNumberFormat="1" applyFont="1" applyBorder="1" applyProtection="1"/>
    <xf numFmtId="4" fontId="12" fillId="2" borderId="1" xfId="0" applyNumberFormat="1" applyFont="1" applyFill="1" applyBorder="1" applyAlignment="1" applyProtection="1">
      <alignment vertical="center"/>
    </xf>
    <xf numFmtId="4" fontId="3" fillId="0" borderId="7" xfId="0" applyNumberFormat="1" applyFont="1" applyBorder="1" applyProtection="1"/>
    <xf numFmtId="4" fontId="17" fillId="0" borderId="4" xfId="0" applyNumberFormat="1" applyFont="1" applyBorder="1" applyAlignment="1" applyProtection="1">
      <alignment horizontal="center" vertical="center"/>
      <protection locked="0"/>
    </xf>
    <xf numFmtId="4" fontId="17" fillId="0" borderId="4" xfId="0" applyNumberFormat="1" applyFont="1" applyBorder="1" applyAlignment="1" applyProtection="1">
      <alignment horizontal="center" vertical="center" wrapText="1"/>
      <protection locked="0"/>
    </xf>
    <xf numFmtId="4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7" fillId="0" borderId="4" xfId="0" applyNumberFormat="1" applyFont="1" applyFill="1" applyBorder="1" applyAlignment="1" applyProtection="1">
      <alignment horizontal="center" vertical="center"/>
      <protection locked="0"/>
    </xf>
    <xf numFmtId="4" fontId="10" fillId="0" borderId="1" xfId="0" applyNumberFormat="1" applyFont="1" applyBorder="1" applyAlignment="1" applyProtection="1">
      <alignment horizontal="center" vertical="center"/>
    </xf>
    <xf numFmtId="0" fontId="24" fillId="0" borderId="3" xfId="0" applyFont="1" applyFill="1" applyBorder="1" applyAlignment="1" applyProtection="1">
      <alignment horizontal="center" vertical="center" wrapText="1"/>
    </xf>
    <xf numFmtId="0" fontId="20" fillId="0" borderId="3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 wrapText="1"/>
    </xf>
    <xf numFmtId="4" fontId="2" fillId="7" borderId="3" xfId="0" applyNumberFormat="1" applyFont="1" applyFill="1" applyBorder="1" applyAlignment="1" applyProtection="1">
      <alignment horizontal="center" vertical="center" wrapText="1"/>
    </xf>
    <xf numFmtId="0" fontId="22" fillId="4" borderId="4" xfId="0" applyFont="1" applyFill="1" applyBorder="1" applyAlignment="1" applyProtection="1">
      <alignment horizontal="center" vertical="center" wrapText="1"/>
    </xf>
    <xf numFmtId="0" fontId="8" fillId="4" borderId="4" xfId="0" applyFont="1" applyFill="1" applyBorder="1" applyAlignment="1" applyProtection="1">
      <alignment horizontal="center" vertical="center" wrapText="1"/>
    </xf>
    <xf numFmtId="0" fontId="15" fillId="4" borderId="4" xfId="0" applyFont="1" applyFill="1" applyBorder="1" applyAlignment="1" applyProtection="1">
      <alignment vertical="center" wrapText="1"/>
    </xf>
    <xf numFmtId="0" fontId="16" fillId="4" borderId="4" xfId="0" applyFont="1" applyFill="1" applyBorder="1" applyAlignment="1" applyProtection="1">
      <alignment horizontal="center" vertical="center" wrapText="1"/>
    </xf>
    <xf numFmtId="4" fontId="16" fillId="4" borderId="4" xfId="0" applyNumberFormat="1" applyFont="1" applyFill="1" applyBorder="1" applyAlignment="1" applyProtection="1">
      <alignment horizontal="center" vertical="center" wrapText="1"/>
    </xf>
    <xf numFmtId="0" fontId="24" fillId="0" borderId="4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4" fontId="16" fillId="3" borderId="4" xfId="0" applyNumberFormat="1" applyFont="1" applyFill="1" applyBorder="1" applyAlignment="1" applyProtection="1">
      <alignment horizontal="center" vertical="center" wrapText="1"/>
    </xf>
    <xf numFmtId="4" fontId="16" fillId="0" borderId="4" xfId="0" applyNumberFormat="1" applyFont="1" applyBorder="1" applyAlignment="1" applyProtection="1">
      <alignment horizontal="right" vertical="center"/>
    </xf>
    <xf numFmtId="0" fontId="22" fillId="5" borderId="4" xfId="0" applyFont="1" applyFill="1" applyBorder="1" applyAlignment="1" applyProtection="1">
      <alignment horizontal="center" vertical="center"/>
    </xf>
    <xf numFmtId="0" fontId="8" fillId="5" borderId="4" xfId="0" applyFont="1" applyFill="1" applyBorder="1" applyAlignment="1" applyProtection="1">
      <alignment horizontal="center" vertical="center"/>
    </xf>
    <xf numFmtId="49" fontId="15" fillId="5" borderId="4" xfId="0" applyNumberFormat="1" applyFont="1" applyFill="1" applyBorder="1" applyAlignment="1" applyProtection="1">
      <alignment horizontal="left" vertical="center" wrapText="1"/>
    </xf>
    <xf numFmtId="0" fontId="16" fillId="5" borderId="4" xfId="0" applyFont="1" applyFill="1" applyBorder="1" applyAlignment="1" applyProtection="1">
      <alignment horizontal="center" vertical="center"/>
    </xf>
    <xf numFmtId="4" fontId="16" fillId="5" borderId="4" xfId="0" applyNumberFormat="1" applyFont="1" applyFill="1" applyBorder="1" applyAlignment="1" applyProtection="1">
      <alignment horizontal="center" vertical="center"/>
    </xf>
    <xf numFmtId="4" fontId="16" fillId="5" borderId="4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 wrapText="1"/>
    </xf>
    <xf numFmtId="4" fontId="16" fillId="3" borderId="4" xfId="0" applyNumberFormat="1" applyFont="1" applyFill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 wrapText="1"/>
    </xf>
    <xf numFmtId="0" fontId="15" fillId="5" borderId="4" xfId="0" applyFont="1" applyFill="1" applyBorder="1" applyAlignment="1" applyProtection="1">
      <alignment horizontal="left" vertical="center" wrapText="1"/>
    </xf>
    <xf numFmtId="0" fontId="15" fillId="5" borderId="4" xfId="0" applyFont="1" applyFill="1" applyBorder="1" applyAlignment="1" applyProtection="1">
      <alignment vertical="center"/>
    </xf>
    <xf numFmtId="0" fontId="16" fillId="0" borderId="4" xfId="0" applyFont="1" applyBorder="1" applyAlignment="1" applyProtection="1">
      <alignment horizontal="left" vertical="center" wrapText="1"/>
    </xf>
    <xf numFmtId="0" fontId="24" fillId="0" borderId="4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vertical="center" wrapText="1"/>
    </xf>
    <xf numFmtId="0" fontId="25" fillId="5" borderId="4" xfId="0" applyFont="1" applyFill="1" applyBorder="1" applyAlignment="1" applyProtection="1">
      <alignment horizontal="center" vertical="center"/>
    </xf>
    <xf numFmtId="0" fontId="21" fillId="5" borderId="4" xfId="0" applyFont="1" applyFill="1" applyBorder="1" applyAlignment="1" applyProtection="1">
      <alignment horizontal="center" vertical="center"/>
    </xf>
    <xf numFmtId="0" fontId="24" fillId="6" borderId="4" xfId="0" applyFont="1" applyFill="1" applyBorder="1" applyAlignment="1" applyProtection="1">
      <alignment horizontal="center" vertical="center"/>
    </xf>
    <xf numFmtId="0" fontId="20" fillId="6" borderId="5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 wrapText="1"/>
    </xf>
    <xf numFmtId="0" fontId="15" fillId="6" borderId="4" xfId="0" applyFont="1" applyFill="1" applyBorder="1" applyAlignment="1" applyProtection="1">
      <alignment horizontal="center" vertical="center"/>
    </xf>
    <xf numFmtId="4" fontId="15" fillId="6" borderId="4" xfId="0" applyNumberFormat="1" applyFont="1" applyFill="1" applyBorder="1" applyAlignment="1" applyProtection="1">
      <alignment horizontal="center" vertical="center"/>
    </xf>
    <xf numFmtId="4" fontId="14" fillId="6" borderId="4" xfId="0" applyNumberFormat="1" applyFont="1" applyFill="1" applyBorder="1" applyAlignment="1" applyProtection="1">
      <alignment horizontal="right" vertical="center"/>
    </xf>
    <xf numFmtId="4" fontId="10" fillId="0" borderId="1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164" fontId="0" fillId="0" borderId="0" xfId="0" applyNumberFormat="1" applyAlignment="1" applyProtection="1">
      <alignment horizontal="right" wrapText="1"/>
    </xf>
    <xf numFmtId="0" fontId="9" fillId="0" borderId="1" xfId="0" applyFont="1" applyBorder="1" applyAlignment="1" applyProtection="1">
      <alignment horizontal="right" vertical="center"/>
    </xf>
    <xf numFmtId="0" fontId="11" fillId="2" borderId="1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right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292929"/>
      <color rgb="FF4D4D4D"/>
      <color rgb="FF5F5F5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topLeftCell="A25" zoomScaleNormal="100" workbookViewId="0">
      <selection activeCell="K32" sqref="K32"/>
    </sheetView>
  </sheetViews>
  <sheetFormatPr defaultRowHeight="12.75" x14ac:dyDescent="0.2"/>
  <cols>
    <col min="1" max="1" width="0.85546875" style="4" customWidth="1"/>
    <col min="2" max="2" width="9.140625" style="10"/>
    <col min="3" max="3" width="10.7109375" style="5" customWidth="1"/>
    <col min="4" max="4" width="71" style="4"/>
    <col min="5" max="5" width="7" style="4"/>
    <col min="6" max="6" width="10" style="3"/>
    <col min="7" max="7" width="16.28515625" style="14" customWidth="1"/>
    <col min="8" max="8" width="18.140625" style="14" customWidth="1"/>
    <col min="9" max="9" width="13.85546875" style="4" customWidth="1"/>
    <col min="10" max="16384" width="9.140625" style="4"/>
  </cols>
  <sheetData>
    <row r="1" spans="2:9" ht="4.5" customHeight="1" x14ac:dyDescent="0.2">
      <c r="D1" s="1"/>
      <c r="E1" s="2"/>
    </row>
    <row r="2" spans="2:9" ht="30.75" customHeight="1" x14ac:dyDescent="0.2">
      <c r="B2" s="11"/>
      <c r="C2" s="6"/>
      <c r="D2" s="7" t="s">
        <v>0</v>
      </c>
      <c r="E2" s="8"/>
      <c r="F2" s="9"/>
      <c r="G2" s="17"/>
      <c r="H2" s="15"/>
    </row>
    <row r="3" spans="2:9" ht="20.25" x14ac:dyDescent="0.2">
      <c r="B3" s="61" t="s">
        <v>1</v>
      </c>
      <c r="C3" s="62"/>
      <c r="D3" s="62"/>
      <c r="E3" s="62"/>
      <c r="F3" s="62"/>
      <c r="G3" s="62"/>
      <c r="H3" s="63"/>
    </row>
    <row r="4" spans="2:9" ht="17.25" customHeight="1" x14ac:dyDescent="0.2">
      <c r="B4" s="64" t="s">
        <v>2</v>
      </c>
      <c r="C4" s="65"/>
      <c r="D4" s="65"/>
      <c r="E4" s="65"/>
      <c r="F4" s="65"/>
      <c r="G4" s="65"/>
      <c r="H4" s="66"/>
    </row>
    <row r="5" spans="2:9" ht="55.5" customHeight="1" x14ac:dyDescent="0.2">
      <c r="B5" s="67" t="s">
        <v>73</v>
      </c>
      <c r="C5" s="68"/>
      <c r="D5" s="69"/>
      <c r="E5" s="69"/>
      <c r="F5" s="69"/>
      <c r="G5" s="69"/>
      <c r="H5" s="70"/>
      <c r="I5" s="13"/>
    </row>
    <row r="6" spans="2:9" x14ac:dyDescent="0.2">
      <c r="B6" s="23" t="s">
        <v>13</v>
      </c>
      <c r="C6" s="24" t="s">
        <v>14</v>
      </c>
      <c r="D6" s="25" t="s">
        <v>15</v>
      </c>
      <c r="E6" s="25" t="s">
        <v>16</v>
      </c>
      <c r="F6" s="26" t="s">
        <v>17</v>
      </c>
      <c r="G6" s="26" t="s">
        <v>18</v>
      </c>
      <c r="H6" s="26" t="s">
        <v>19</v>
      </c>
    </row>
    <row r="7" spans="2:9" ht="25.5" x14ac:dyDescent="0.2">
      <c r="B7" s="27" t="s">
        <v>20</v>
      </c>
      <c r="C7" s="28"/>
      <c r="D7" s="29" t="s">
        <v>26</v>
      </c>
      <c r="E7" s="30" t="s">
        <v>20</v>
      </c>
      <c r="F7" s="31" t="s">
        <v>20</v>
      </c>
      <c r="G7" s="31" t="s">
        <v>20</v>
      </c>
      <c r="H7" s="31" t="s">
        <v>20</v>
      </c>
    </row>
    <row r="8" spans="2:9" ht="38.25" x14ac:dyDescent="0.2">
      <c r="B8" s="32">
        <v>1</v>
      </c>
      <c r="C8" s="33" t="s">
        <v>27</v>
      </c>
      <c r="D8" s="34" t="s">
        <v>28</v>
      </c>
      <c r="E8" s="35" t="s">
        <v>3</v>
      </c>
      <c r="F8" s="36">
        <v>1.38</v>
      </c>
      <c r="G8" s="18"/>
      <c r="H8" s="37">
        <f>ROUND(F8*G8,2)</f>
        <v>0</v>
      </c>
      <c r="I8" s="13"/>
    </row>
    <row r="9" spans="2:9" x14ac:dyDescent="0.2">
      <c r="B9" s="38" t="s">
        <v>20</v>
      </c>
      <c r="C9" s="39"/>
      <c r="D9" s="40" t="s">
        <v>31</v>
      </c>
      <c r="E9" s="41" t="s">
        <v>20</v>
      </c>
      <c r="F9" s="42" t="s">
        <v>20</v>
      </c>
      <c r="G9" s="42" t="s">
        <v>20</v>
      </c>
      <c r="H9" s="43">
        <f>H8</f>
        <v>0</v>
      </c>
    </row>
    <row r="10" spans="2:9" x14ac:dyDescent="0.2">
      <c r="B10" s="27" t="s">
        <v>20</v>
      </c>
      <c r="C10" s="28"/>
      <c r="D10" s="29" t="s">
        <v>29</v>
      </c>
      <c r="E10" s="30" t="s">
        <v>20</v>
      </c>
      <c r="F10" s="31" t="s">
        <v>20</v>
      </c>
      <c r="G10" s="31" t="s">
        <v>20</v>
      </c>
      <c r="H10" s="31" t="s">
        <v>20</v>
      </c>
    </row>
    <row r="11" spans="2:9" ht="63.75" x14ac:dyDescent="0.2">
      <c r="B11" s="32">
        <v>2</v>
      </c>
      <c r="C11" s="33" t="s">
        <v>5</v>
      </c>
      <c r="D11" s="34" t="s">
        <v>32</v>
      </c>
      <c r="E11" s="44" t="s">
        <v>4</v>
      </c>
      <c r="F11" s="45">
        <v>131</v>
      </c>
      <c r="G11" s="19"/>
      <c r="H11" s="37">
        <f>ROUND(F11*G11,2)</f>
        <v>0</v>
      </c>
    </row>
    <row r="12" spans="2:9" ht="38.25" x14ac:dyDescent="0.2">
      <c r="B12" s="32">
        <v>3</v>
      </c>
      <c r="C12" s="33" t="s">
        <v>37</v>
      </c>
      <c r="D12" s="34" t="s">
        <v>33</v>
      </c>
      <c r="E12" s="46" t="s">
        <v>21</v>
      </c>
      <c r="F12" s="45">
        <v>4655</v>
      </c>
      <c r="G12" s="19"/>
      <c r="H12" s="37">
        <f t="shared" ref="H12:H16" si="0">ROUND(F12*G12,2)</f>
        <v>0</v>
      </c>
    </row>
    <row r="13" spans="2:9" ht="25.5" x14ac:dyDescent="0.2">
      <c r="B13" s="32">
        <v>4</v>
      </c>
      <c r="C13" s="33" t="s">
        <v>6</v>
      </c>
      <c r="D13" s="34" t="s">
        <v>34</v>
      </c>
      <c r="E13" s="44" t="s">
        <v>38</v>
      </c>
      <c r="F13" s="45">
        <v>42</v>
      </c>
      <c r="G13" s="19"/>
      <c r="H13" s="37">
        <f t="shared" si="0"/>
        <v>0</v>
      </c>
    </row>
    <row r="14" spans="2:9" ht="38.25" x14ac:dyDescent="0.2">
      <c r="B14" s="32">
        <v>5</v>
      </c>
      <c r="C14" s="33" t="s">
        <v>6</v>
      </c>
      <c r="D14" s="34" t="s">
        <v>35</v>
      </c>
      <c r="E14" s="46" t="s">
        <v>21</v>
      </c>
      <c r="F14" s="45">
        <v>84</v>
      </c>
      <c r="G14" s="19"/>
      <c r="H14" s="37">
        <f t="shared" si="0"/>
        <v>0</v>
      </c>
    </row>
    <row r="15" spans="2:9" ht="25.5" x14ac:dyDescent="0.2">
      <c r="B15" s="32">
        <v>6</v>
      </c>
      <c r="C15" s="33" t="s">
        <v>6</v>
      </c>
      <c r="D15" s="34" t="s">
        <v>85</v>
      </c>
      <c r="E15" s="46" t="s">
        <v>21</v>
      </c>
      <c r="F15" s="45">
        <v>10</v>
      </c>
      <c r="G15" s="19"/>
      <c r="H15" s="37">
        <f t="shared" si="0"/>
        <v>0</v>
      </c>
    </row>
    <row r="16" spans="2:9" ht="25.5" x14ac:dyDescent="0.2">
      <c r="B16" s="32">
        <v>7</v>
      </c>
      <c r="C16" s="33" t="s">
        <v>6</v>
      </c>
      <c r="D16" s="34" t="s">
        <v>36</v>
      </c>
      <c r="E16" s="44" t="s">
        <v>4</v>
      </c>
      <c r="F16" s="45">
        <v>1</v>
      </c>
      <c r="G16" s="19"/>
      <c r="H16" s="37">
        <f t="shared" si="0"/>
        <v>0</v>
      </c>
    </row>
    <row r="17" spans="2:8" x14ac:dyDescent="0.2">
      <c r="B17" s="38" t="s">
        <v>20</v>
      </c>
      <c r="C17" s="39"/>
      <c r="D17" s="47" t="s">
        <v>30</v>
      </c>
      <c r="E17" s="41" t="s">
        <v>20</v>
      </c>
      <c r="F17" s="42" t="s">
        <v>20</v>
      </c>
      <c r="G17" s="42" t="s">
        <v>20</v>
      </c>
      <c r="H17" s="43">
        <f>SUM(H11:H16)</f>
        <v>0</v>
      </c>
    </row>
    <row r="18" spans="2:8" x14ac:dyDescent="0.2">
      <c r="B18" s="27" t="s">
        <v>20</v>
      </c>
      <c r="C18" s="28"/>
      <c r="D18" s="29" t="s">
        <v>39</v>
      </c>
      <c r="E18" s="30" t="s">
        <v>20</v>
      </c>
      <c r="F18" s="31" t="s">
        <v>20</v>
      </c>
      <c r="G18" s="31" t="s">
        <v>20</v>
      </c>
      <c r="H18" s="31" t="s">
        <v>20</v>
      </c>
    </row>
    <row r="19" spans="2:8" ht="38.25" x14ac:dyDescent="0.2">
      <c r="B19" s="32">
        <v>8</v>
      </c>
      <c r="C19" s="33" t="s">
        <v>40</v>
      </c>
      <c r="D19" s="34" t="s">
        <v>44</v>
      </c>
      <c r="E19" s="46" t="s">
        <v>22</v>
      </c>
      <c r="F19" s="36">
        <v>247</v>
      </c>
      <c r="G19" s="20"/>
      <c r="H19" s="37">
        <f t="shared" ref="H19:H26" si="1">ROUND(F19*G19,2)</f>
        <v>0</v>
      </c>
    </row>
    <row r="20" spans="2:8" ht="25.5" x14ac:dyDescent="0.2">
      <c r="B20" s="32">
        <v>9</v>
      </c>
      <c r="C20" s="33" t="s">
        <v>7</v>
      </c>
      <c r="D20" s="34" t="s">
        <v>45</v>
      </c>
      <c r="E20" s="46" t="s">
        <v>21</v>
      </c>
      <c r="F20" s="36">
        <v>383</v>
      </c>
      <c r="G20" s="20"/>
      <c r="H20" s="37">
        <f t="shared" si="1"/>
        <v>0</v>
      </c>
    </row>
    <row r="21" spans="2:8" ht="25.5" x14ac:dyDescent="0.2">
      <c r="B21" s="32">
        <v>10</v>
      </c>
      <c r="C21" s="33" t="s">
        <v>7</v>
      </c>
      <c r="D21" s="34" t="s">
        <v>46</v>
      </c>
      <c r="E21" s="46" t="s">
        <v>21</v>
      </c>
      <c r="F21" s="36">
        <v>2469</v>
      </c>
      <c r="G21" s="20"/>
      <c r="H21" s="37">
        <f t="shared" si="1"/>
        <v>0</v>
      </c>
    </row>
    <row r="22" spans="2:8" ht="25.5" x14ac:dyDescent="0.2">
      <c r="B22" s="32">
        <v>11</v>
      </c>
      <c r="C22" s="33" t="s">
        <v>7</v>
      </c>
      <c r="D22" s="34" t="s">
        <v>47</v>
      </c>
      <c r="E22" s="46" t="s">
        <v>21</v>
      </c>
      <c r="F22" s="36">
        <v>644</v>
      </c>
      <c r="G22" s="20"/>
      <c r="H22" s="37">
        <f t="shared" si="1"/>
        <v>0</v>
      </c>
    </row>
    <row r="23" spans="2:8" ht="38.25" x14ac:dyDescent="0.2">
      <c r="B23" s="32">
        <v>12</v>
      </c>
      <c r="C23" s="33" t="s">
        <v>41</v>
      </c>
      <c r="D23" s="34" t="s">
        <v>48</v>
      </c>
      <c r="E23" s="46" t="s">
        <v>21</v>
      </c>
      <c r="F23" s="36">
        <v>2852</v>
      </c>
      <c r="G23" s="20"/>
      <c r="H23" s="37">
        <f t="shared" si="1"/>
        <v>0</v>
      </c>
    </row>
    <row r="24" spans="2:8" ht="38.25" x14ac:dyDescent="0.2">
      <c r="B24" s="32">
        <v>13</v>
      </c>
      <c r="C24" s="33" t="s">
        <v>41</v>
      </c>
      <c r="D24" s="34" t="s">
        <v>49</v>
      </c>
      <c r="E24" s="46" t="s">
        <v>21</v>
      </c>
      <c r="F24" s="36">
        <v>644</v>
      </c>
      <c r="G24" s="20"/>
      <c r="H24" s="37">
        <f t="shared" si="1"/>
        <v>0</v>
      </c>
    </row>
    <row r="25" spans="2:8" ht="60" customHeight="1" x14ac:dyDescent="0.2">
      <c r="B25" s="32">
        <v>14</v>
      </c>
      <c r="C25" s="33" t="s">
        <v>42</v>
      </c>
      <c r="D25" s="34" t="s">
        <v>50</v>
      </c>
      <c r="E25" s="46" t="s">
        <v>52</v>
      </c>
      <c r="F25" s="36">
        <v>2469</v>
      </c>
      <c r="G25" s="20"/>
      <c r="H25" s="37">
        <f t="shared" si="1"/>
        <v>0</v>
      </c>
    </row>
    <row r="26" spans="2:8" ht="25.5" x14ac:dyDescent="0.2">
      <c r="B26" s="32">
        <v>15</v>
      </c>
      <c r="C26" s="33" t="s">
        <v>42</v>
      </c>
      <c r="D26" s="34" t="s">
        <v>51</v>
      </c>
      <c r="E26" s="46" t="s">
        <v>52</v>
      </c>
      <c r="F26" s="36">
        <v>644</v>
      </c>
      <c r="G26" s="20"/>
      <c r="H26" s="37">
        <f t="shared" si="1"/>
        <v>0</v>
      </c>
    </row>
    <row r="27" spans="2:8" x14ac:dyDescent="0.2">
      <c r="B27" s="38" t="s">
        <v>20</v>
      </c>
      <c r="C27" s="39"/>
      <c r="D27" s="48" t="s">
        <v>43</v>
      </c>
      <c r="E27" s="41" t="s">
        <v>20</v>
      </c>
      <c r="F27" s="42" t="s">
        <v>20</v>
      </c>
      <c r="G27" s="42" t="s">
        <v>20</v>
      </c>
      <c r="H27" s="43">
        <f>SUM(H19:H26)</f>
        <v>0</v>
      </c>
    </row>
    <row r="28" spans="2:8" x14ac:dyDescent="0.2">
      <c r="B28" s="27" t="s">
        <v>20</v>
      </c>
      <c r="C28" s="28"/>
      <c r="D28" s="29" t="s">
        <v>53</v>
      </c>
      <c r="E28" s="30" t="s">
        <v>20</v>
      </c>
      <c r="F28" s="31" t="s">
        <v>20</v>
      </c>
      <c r="G28" s="31" t="s">
        <v>20</v>
      </c>
      <c r="H28" s="31" t="s">
        <v>20</v>
      </c>
    </row>
    <row r="29" spans="2:8" ht="38.25" x14ac:dyDescent="0.2">
      <c r="B29" s="32">
        <v>16</v>
      </c>
      <c r="C29" s="33" t="s">
        <v>55</v>
      </c>
      <c r="D29" s="49" t="s">
        <v>56</v>
      </c>
      <c r="E29" s="46" t="s">
        <v>21</v>
      </c>
      <c r="F29" s="36">
        <v>498</v>
      </c>
      <c r="G29" s="18"/>
      <c r="H29" s="37">
        <f t="shared" ref="H29:H33" si="2">ROUND(F29*G29,2)</f>
        <v>0</v>
      </c>
    </row>
    <row r="30" spans="2:8" ht="38.25" x14ac:dyDescent="0.2">
      <c r="B30" s="32">
        <v>17</v>
      </c>
      <c r="C30" s="33" t="s">
        <v>55</v>
      </c>
      <c r="D30" s="49" t="s">
        <v>57</v>
      </c>
      <c r="E30" s="46" t="s">
        <v>52</v>
      </c>
      <c r="F30" s="36">
        <v>2415</v>
      </c>
      <c r="G30" s="18"/>
      <c r="H30" s="37">
        <f t="shared" si="2"/>
        <v>0</v>
      </c>
    </row>
    <row r="31" spans="2:8" ht="38.25" x14ac:dyDescent="0.2">
      <c r="B31" s="32">
        <v>18</v>
      </c>
      <c r="C31" s="33" t="s">
        <v>58</v>
      </c>
      <c r="D31" s="49" t="s">
        <v>59</v>
      </c>
      <c r="E31" s="46" t="s">
        <v>21</v>
      </c>
      <c r="F31" s="36">
        <v>2913</v>
      </c>
      <c r="G31" s="18"/>
      <c r="H31" s="37">
        <f t="shared" si="2"/>
        <v>0</v>
      </c>
    </row>
    <row r="32" spans="2:8" ht="25.5" x14ac:dyDescent="0.2">
      <c r="B32" s="32">
        <v>19</v>
      </c>
      <c r="C32" s="33" t="s">
        <v>60</v>
      </c>
      <c r="D32" s="49" t="s">
        <v>61</v>
      </c>
      <c r="E32" s="46" t="s">
        <v>21</v>
      </c>
      <c r="F32" s="36">
        <v>383</v>
      </c>
      <c r="G32" s="18"/>
      <c r="H32" s="37">
        <f t="shared" si="2"/>
        <v>0</v>
      </c>
    </row>
    <row r="33" spans="2:8" ht="25.5" x14ac:dyDescent="0.2">
      <c r="B33" s="32">
        <v>20</v>
      </c>
      <c r="C33" s="33" t="s">
        <v>60</v>
      </c>
      <c r="D33" s="49" t="s">
        <v>62</v>
      </c>
      <c r="E33" s="46" t="s">
        <v>21</v>
      </c>
      <c r="F33" s="36">
        <v>128</v>
      </c>
      <c r="G33" s="18"/>
      <c r="H33" s="37">
        <f t="shared" si="2"/>
        <v>0</v>
      </c>
    </row>
    <row r="34" spans="2:8" x14ac:dyDescent="0.2">
      <c r="B34" s="38" t="s">
        <v>20</v>
      </c>
      <c r="C34" s="39"/>
      <c r="D34" s="48" t="s">
        <v>54</v>
      </c>
      <c r="E34" s="41" t="s">
        <v>20</v>
      </c>
      <c r="F34" s="42" t="s">
        <v>20</v>
      </c>
      <c r="G34" s="42" t="s">
        <v>20</v>
      </c>
      <c r="H34" s="43">
        <f>SUM(H29:H33)</f>
        <v>0</v>
      </c>
    </row>
    <row r="35" spans="2:8" x14ac:dyDescent="0.2">
      <c r="B35" s="27" t="s">
        <v>20</v>
      </c>
      <c r="C35" s="28"/>
      <c r="D35" s="29" t="s">
        <v>63</v>
      </c>
      <c r="E35" s="30" t="s">
        <v>20</v>
      </c>
      <c r="F35" s="31" t="s">
        <v>20</v>
      </c>
      <c r="G35" s="31" t="s">
        <v>20</v>
      </c>
      <c r="H35" s="31" t="s">
        <v>20</v>
      </c>
    </row>
    <row r="36" spans="2:8" ht="25.5" x14ac:dyDescent="0.2">
      <c r="B36" s="50">
        <v>21</v>
      </c>
      <c r="C36" s="33" t="s">
        <v>65</v>
      </c>
      <c r="D36" s="49" t="s">
        <v>66</v>
      </c>
      <c r="E36" s="44" t="s">
        <v>38</v>
      </c>
      <c r="F36" s="45">
        <v>787</v>
      </c>
      <c r="G36" s="21"/>
      <c r="H36" s="37">
        <f t="shared" ref="H36:H40" si="3">ROUND(F36*G36,2)</f>
        <v>0</v>
      </c>
    </row>
    <row r="37" spans="2:8" ht="51" x14ac:dyDescent="0.2">
      <c r="B37" s="50">
        <v>22</v>
      </c>
      <c r="C37" s="33" t="s">
        <v>65</v>
      </c>
      <c r="D37" s="49" t="s">
        <v>67</v>
      </c>
      <c r="E37" s="44" t="s">
        <v>38</v>
      </c>
      <c r="F37" s="45">
        <v>882</v>
      </c>
      <c r="G37" s="21"/>
      <c r="H37" s="37">
        <f t="shared" si="3"/>
        <v>0</v>
      </c>
    </row>
    <row r="38" spans="2:8" ht="25.5" x14ac:dyDescent="0.2">
      <c r="B38" s="50">
        <v>23</v>
      </c>
      <c r="C38" s="33" t="s">
        <v>68</v>
      </c>
      <c r="D38" s="49" t="s">
        <v>69</v>
      </c>
      <c r="E38" s="44" t="s">
        <v>38</v>
      </c>
      <c r="F38" s="45">
        <v>1507</v>
      </c>
      <c r="G38" s="21"/>
      <c r="H38" s="37">
        <f t="shared" si="3"/>
        <v>0</v>
      </c>
    </row>
    <row r="39" spans="2:8" ht="25.5" x14ac:dyDescent="0.2">
      <c r="B39" s="50">
        <v>24</v>
      </c>
      <c r="C39" s="33" t="s">
        <v>68</v>
      </c>
      <c r="D39" s="51" t="s">
        <v>70</v>
      </c>
      <c r="E39" s="46" t="s">
        <v>38</v>
      </c>
      <c r="F39" s="36">
        <v>286</v>
      </c>
      <c r="G39" s="18"/>
      <c r="H39" s="37">
        <f t="shared" si="3"/>
        <v>0</v>
      </c>
    </row>
    <row r="40" spans="2:8" ht="38.25" x14ac:dyDescent="0.2">
      <c r="B40" s="50">
        <v>25</v>
      </c>
      <c r="C40" s="33" t="s">
        <v>71</v>
      </c>
      <c r="D40" s="51" t="s">
        <v>72</v>
      </c>
      <c r="E40" s="46" t="s">
        <v>21</v>
      </c>
      <c r="F40" s="36">
        <v>9.6</v>
      </c>
      <c r="G40" s="18"/>
      <c r="H40" s="37">
        <f t="shared" si="3"/>
        <v>0</v>
      </c>
    </row>
    <row r="41" spans="2:8" x14ac:dyDescent="0.2">
      <c r="B41" s="52" t="s">
        <v>20</v>
      </c>
      <c r="C41" s="53"/>
      <c r="D41" s="48" t="s">
        <v>64</v>
      </c>
      <c r="E41" s="41" t="s">
        <v>20</v>
      </c>
      <c r="F41" s="42" t="s">
        <v>20</v>
      </c>
      <c r="G41" s="42" t="s">
        <v>20</v>
      </c>
      <c r="H41" s="43">
        <f>SUM(H36:H40)</f>
        <v>0</v>
      </c>
    </row>
    <row r="42" spans="2:8" x14ac:dyDescent="0.2">
      <c r="B42" s="27" t="s">
        <v>20</v>
      </c>
      <c r="C42" s="28"/>
      <c r="D42" s="29" t="s">
        <v>24</v>
      </c>
      <c r="E42" s="30" t="s">
        <v>20</v>
      </c>
      <c r="F42" s="31" t="s">
        <v>20</v>
      </c>
      <c r="G42" s="31" t="s">
        <v>20</v>
      </c>
      <c r="H42" s="31" t="s">
        <v>20</v>
      </c>
    </row>
    <row r="43" spans="2:8" x14ac:dyDescent="0.2">
      <c r="B43" s="32">
        <v>26</v>
      </c>
      <c r="C43" s="33" t="s">
        <v>23</v>
      </c>
      <c r="D43" s="51" t="s">
        <v>75</v>
      </c>
      <c r="E43" s="46" t="s">
        <v>4</v>
      </c>
      <c r="F43" s="36">
        <v>2</v>
      </c>
      <c r="G43" s="18"/>
      <c r="H43" s="37">
        <f t="shared" ref="H43:H49" si="4">ROUND(F43*G43,2)</f>
        <v>0</v>
      </c>
    </row>
    <row r="44" spans="2:8" ht="25.5" x14ac:dyDescent="0.2">
      <c r="B44" s="32">
        <v>27</v>
      </c>
      <c r="C44" s="33" t="s">
        <v>23</v>
      </c>
      <c r="D44" s="51" t="s">
        <v>76</v>
      </c>
      <c r="E44" s="46" t="s">
        <v>4</v>
      </c>
      <c r="F44" s="36">
        <v>2</v>
      </c>
      <c r="G44" s="18"/>
      <c r="H44" s="37">
        <f t="shared" si="4"/>
        <v>0</v>
      </c>
    </row>
    <row r="45" spans="2:8" x14ac:dyDescent="0.2">
      <c r="B45" s="32">
        <v>28</v>
      </c>
      <c r="C45" s="33" t="s">
        <v>23</v>
      </c>
      <c r="D45" s="51" t="s">
        <v>77</v>
      </c>
      <c r="E45" s="46" t="s">
        <v>4</v>
      </c>
      <c r="F45" s="36">
        <v>2</v>
      </c>
      <c r="G45" s="18"/>
      <c r="H45" s="37">
        <f t="shared" si="4"/>
        <v>0</v>
      </c>
    </row>
    <row r="46" spans="2:8" ht="14.25" x14ac:dyDescent="0.2">
      <c r="B46" s="32">
        <v>29</v>
      </c>
      <c r="C46" s="33" t="s">
        <v>78</v>
      </c>
      <c r="D46" s="51" t="s">
        <v>79</v>
      </c>
      <c r="E46" s="46" t="s">
        <v>21</v>
      </c>
      <c r="F46" s="36">
        <v>47.92</v>
      </c>
      <c r="G46" s="18"/>
      <c r="H46" s="37">
        <f t="shared" si="4"/>
        <v>0</v>
      </c>
    </row>
    <row r="47" spans="2:8" x14ac:dyDescent="0.2">
      <c r="B47" s="32">
        <v>30</v>
      </c>
      <c r="C47" s="33" t="s">
        <v>8</v>
      </c>
      <c r="D47" s="51" t="s">
        <v>80</v>
      </c>
      <c r="E47" s="46" t="s">
        <v>4</v>
      </c>
      <c r="F47" s="36">
        <v>17</v>
      </c>
      <c r="G47" s="18"/>
      <c r="H47" s="37">
        <f t="shared" si="4"/>
        <v>0</v>
      </c>
    </row>
    <row r="48" spans="2:8" x14ac:dyDescent="0.2">
      <c r="B48" s="32">
        <v>31</v>
      </c>
      <c r="C48" s="33" t="s">
        <v>8</v>
      </c>
      <c r="D48" s="51" t="s">
        <v>81</v>
      </c>
      <c r="E48" s="46" t="s">
        <v>4</v>
      </c>
      <c r="F48" s="36">
        <v>33</v>
      </c>
      <c r="G48" s="18"/>
      <c r="H48" s="37">
        <f t="shared" si="4"/>
        <v>0</v>
      </c>
    </row>
    <row r="49" spans="2:9" ht="38.25" x14ac:dyDescent="0.2">
      <c r="B49" s="32">
        <v>32</v>
      </c>
      <c r="C49" s="33" t="s">
        <v>82</v>
      </c>
      <c r="D49" s="51" t="s">
        <v>83</v>
      </c>
      <c r="E49" s="46" t="s">
        <v>21</v>
      </c>
      <c r="F49" s="36">
        <v>1231</v>
      </c>
      <c r="G49" s="18"/>
      <c r="H49" s="37">
        <f t="shared" si="4"/>
        <v>0</v>
      </c>
    </row>
    <row r="50" spans="2:9" x14ac:dyDescent="0.2">
      <c r="B50" s="52" t="s">
        <v>20</v>
      </c>
      <c r="C50" s="53"/>
      <c r="D50" s="48" t="s">
        <v>25</v>
      </c>
      <c r="E50" s="41" t="s">
        <v>20</v>
      </c>
      <c r="F50" s="42" t="s">
        <v>20</v>
      </c>
      <c r="G50" s="42" t="s">
        <v>20</v>
      </c>
      <c r="H50" s="43">
        <f>SUM(H43:H49)</f>
        <v>0</v>
      </c>
      <c r="I50" s="13"/>
    </row>
    <row r="51" spans="2:9" ht="25.5" x14ac:dyDescent="0.2">
      <c r="B51" s="54" t="s">
        <v>20</v>
      </c>
      <c r="C51" s="55"/>
      <c r="D51" s="56" t="s">
        <v>74</v>
      </c>
      <c r="E51" s="57" t="s">
        <v>20</v>
      </c>
      <c r="F51" s="58" t="s">
        <v>20</v>
      </c>
      <c r="G51" s="58" t="s">
        <v>20</v>
      </c>
      <c r="H51" s="59">
        <f>H9+H17+H27+H34+H41+H50</f>
        <v>0</v>
      </c>
      <c r="I51" s="13"/>
    </row>
    <row r="52" spans="2:9" ht="15" customHeight="1" x14ac:dyDescent="0.2">
      <c r="B52" s="72" t="s">
        <v>9</v>
      </c>
      <c r="C52" s="72"/>
      <c r="D52" s="72"/>
      <c r="E52" s="72"/>
      <c r="F52" s="72"/>
      <c r="G52" s="22">
        <v>0.23</v>
      </c>
      <c r="H52" s="60">
        <f>H51*0.23</f>
        <v>0</v>
      </c>
    </row>
    <row r="53" spans="2:9" ht="33" customHeight="1" x14ac:dyDescent="0.2">
      <c r="B53" s="73" t="s">
        <v>10</v>
      </c>
      <c r="C53" s="73"/>
      <c r="D53" s="73"/>
      <c r="E53" s="73"/>
      <c r="F53" s="73"/>
      <c r="G53" s="73"/>
      <c r="H53" s="16">
        <f>H51+H52</f>
        <v>0</v>
      </c>
    </row>
    <row r="54" spans="2:9" ht="58.5" customHeight="1" x14ac:dyDescent="0.2">
      <c r="C54" s="74" t="s">
        <v>11</v>
      </c>
      <c r="D54" s="74"/>
      <c r="E54" s="74"/>
      <c r="F54" s="74"/>
      <c r="G54" s="74"/>
      <c r="H54" s="74"/>
    </row>
    <row r="55" spans="2:9" ht="103.5" customHeight="1" x14ac:dyDescent="0.2">
      <c r="C55" s="71" t="s">
        <v>12</v>
      </c>
      <c r="D55" s="71"/>
      <c r="E55" s="71"/>
      <c r="F55" s="71"/>
      <c r="G55" s="71"/>
      <c r="H55" s="71"/>
    </row>
  </sheetData>
  <sheetProtection password="DD7B" sheet="1" objects="1" scenarios="1"/>
  <mergeCells count="7">
    <mergeCell ref="B3:H3"/>
    <mergeCell ref="B4:H4"/>
    <mergeCell ref="B5:H5"/>
    <mergeCell ref="C55:H55"/>
    <mergeCell ref="B52:F52"/>
    <mergeCell ref="B53:G53"/>
    <mergeCell ref="C54:H54"/>
  </mergeCells>
  <pageMargins left="0.7" right="0.7" top="0.75" bottom="0.75" header="0.3" footer="0.3"/>
  <pageSetup paperSize="9" scale="6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"/>
  <sheetViews>
    <sheetView workbookViewId="0">
      <selection activeCell="B5" sqref="B5"/>
    </sheetView>
  </sheetViews>
  <sheetFormatPr defaultRowHeight="12.75" x14ac:dyDescent="0.2"/>
  <cols>
    <col min="2" max="2" width="192.28515625" customWidth="1"/>
  </cols>
  <sheetData>
    <row r="1" spans="2:2" ht="40.5" customHeight="1" thickBot="1" x14ac:dyDescent="0.25"/>
    <row r="2" spans="2:2" ht="381" customHeight="1" thickTop="1" thickBot="1" x14ac:dyDescent="0.25">
      <c r="B2" s="12" t="s">
        <v>84</v>
      </c>
    </row>
    <row r="3" spans="2:2" ht="13.5" thickTop="1" x14ac:dyDescent="0.2"/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kosztorys ofertowy</vt:lpstr>
      <vt:lpstr>hasło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2017-03-02T10:42:56Z</cp:lastPrinted>
  <dcterms:created xsi:type="dcterms:W3CDTF">2017-01-20T08:03:21Z</dcterms:created>
  <dcterms:modified xsi:type="dcterms:W3CDTF">2017-03-29T10:12:07Z</dcterms:modified>
</cp:coreProperties>
</file>